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P:\D03\Market Intelligence\Secure source\Trade\Trade Statistics for Webpage\2023\food-beverage\"/>
    </mc:Choice>
  </mc:AlternateContent>
  <xr:revisionPtr revIDLastSave="0" documentId="13_ncr:1_{162B0A69-BA49-4751-9ECA-8BE7EB93EA1F}" xr6:coauthVersionLast="47" xr6:coauthVersionMax="47" xr10:uidLastSave="{00000000-0000-0000-0000-000000000000}"/>
  <bookViews>
    <workbookView xWindow="83400" yWindow="0" windowWidth="25800" windowHeight="21000" tabRatio="817" xr2:uid="{00000000-000D-0000-FFFF-FFFF00000000}"/>
  </bookViews>
  <sheets>
    <sheet name="Trade Balance" sheetId="17" r:id="rId1"/>
    <sheet name="Exports" sheetId="12" r:id="rId2"/>
    <sheet name="Imports" sheetId="11" r:id="rId3"/>
    <sheet name="Data" sheetId="21" r:id="rId4"/>
    <sheet name="Countries_Data" sheetId="25" r:id="rId5"/>
    <sheet name="pivot" sheetId="28" state="hidden" r:id="rId6"/>
  </sheets>
  <definedNames>
    <definedName name="_xlcn.WorksheetConnection_foodbevmanufacturing20192023.xlsxTable21" hidden="1">Table2</definedName>
  </definedNames>
  <calcPr calcId="191029"/>
  <pivotCaches>
    <pivotCache cacheId="6" r:id="rId7"/>
    <pivotCache cacheId="10" r:id="rId8"/>
  </pivotCaches>
  <extLst>
    <ext xmlns:x15="http://schemas.microsoft.com/office/spreadsheetml/2010/11/main" uri="{FCE2AD5D-F65C-4FA6-A056-5C36A1767C68}">
      <x15:dataModel>
        <x15:modelTables>
          <x15:modelTable id="Table2" name="Table2" connection="WorksheetConnection_food-bev-manufacturing-2019-2023.xlsx!Table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1" l="1"/>
  <c r="C5" i="11"/>
  <c r="D5" i="11"/>
  <c r="E5" i="11"/>
  <c r="F5" i="11"/>
  <c r="B6" i="11"/>
  <c r="C6" i="11"/>
  <c r="D6" i="11"/>
  <c r="E6" i="11"/>
  <c r="F6" i="11"/>
  <c r="B7" i="11"/>
  <c r="C7" i="11"/>
  <c r="D7" i="11"/>
  <c r="E7" i="11"/>
  <c r="F7" i="11"/>
  <c r="B8" i="11"/>
  <c r="C8" i="11"/>
  <c r="D8" i="11"/>
  <c r="E8" i="11"/>
  <c r="F8" i="11"/>
  <c r="B9" i="11"/>
  <c r="C9" i="11"/>
  <c r="D9" i="11"/>
  <c r="E9" i="11"/>
  <c r="F9" i="11"/>
  <c r="B10" i="11"/>
  <c r="C10" i="11"/>
  <c r="D10" i="11"/>
  <c r="E10" i="11"/>
  <c r="F10" i="11"/>
  <c r="B11" i="11"/>
  <c r="C11" i="11"/>
  <c r="D11" i="11"/>
  <c r="E11" i="11"/>
  <c r="F11" i="11"/>
  <c r="B12" i="11"/>
  <c r="C12" i="11"/>
  <c r="D12" i="11"/>
  <c r="E12" i="11"/>
  <c r="F12" i="11"/>
  <c r="B13" i="11"/>
  <c r="C13" i="11"/>
  <c r="D13" i="11"/>
  <c r="E13" i="11"/>
  <c r="F13" i="11"/>
  <c r="C4" i="11"/>
  <c r="D4" i="11"/>
  <c r="E4" i="11"/>
  <c r="F4" i="11"/>
  <c r="B4" i="11"/>
  <c r="F49" i="12"/>
  <c r="E49" i="12"/>
  <c r="D49" i="12"/>
  <c r="C49" i="12"/>
  <c r="B49" i="12"/>
  <c r="B45" i="12"/>
  <c r="C45" i="12"/>
  <c r="D45" i="12"/>
  <c r="E45" i="12"/>
  <c r="F45" i="12"/>
  <c r="G45" i="12" s="1"/>
  <c r="B46" i="12"/>
  <c r="C46" i="12"/>
  <c r="D46" i="12"/>
  <c r="E46" i="12"/>
  <c r="F46" i="12"/>
  <c r="G46" i="12" s="1"/>
  <c r="B47" i="12"/>
  <c r="C47" i="12"/>
  <c r="D47" i="12"/>
  <c r="E47" i="12"/>
  <c r="F47" i="12"/>
  <c r="B48" i="12"/>
  <c r="C48" i="12"/>
  <c r="D48" i="12"/>
  <c r="E48" i="12"/>
  <c r="F48" i="12"/>
  <c r="G48" i="12" s="1"/>
  <c r="C44" i="12"/>
  <c r="D44" i="12"/>
  <c r="E44" i="12"/>
  <c r="F44" i="12"/>
  <c r="G44" i="12" s="1"/>
  <c r="B44" i="12"/>
  <c r="B5" i="12"/>
  <c r="C5" i="12"/>
  <c r="D5" i="12"/>
  <c r="E5" i="12"/>
  <c r="F5" i="12"/>
  <c r="B6" i="12"/>
  <c r="C6" i="12"/>
  <c r="D6" i="12"/>
  <c r="E6" i="12"/>
  <c r="F6" i="12"/>
  <c r="B7" i="12"/>
  <c r="C7" i="12"/>
  <c r="D7" i="12"/>
  <c r="E7" i="12"/>
  <c r="F7" i="12"/>
  <c r="B8" i="12"/>
  <c r="C8" i="12"/>
  <c r="D8" i="12"/>
  <c r="E8" i="12"/>
  <c r="F8" i="12"/>
  <c r="B9" i="12"/>
  <c r="C9" i="12"/>
  <c r="D9" i="12"/>
  <c r="E9" i="12"/>
  <c r="F9" i="12"/>
  <c r="B10" i="12"/>
  <c r="C10" i="12"/>
  <c r="D10" i="12"/>
  <c r="E10" i="12"/>
  <c r="F10" i="12"/>
  <c r="B11" i="12"/>
  <c r="C11" i="12"/>
  <c r="D11" i="12"/>
  <c r="E11" i="12"/>
  <c r="F11" i="12"/>
  <c r="B12" i="12"/>
  <c r="C12" i="12"/>
  <c r="D12" i="12"/>
  <c r="E12" i="12"/>
  <c r="F12" i="12"/>
  <c r="B13" i="12"/>
  <c r="C13" i="12"/>
  <c r="D13" i="12"/>
  <c r="E13" i="12"/>
  <c r="F13" i="12"/>
  <c r="C4" i="12"/>
  <c r="D4" i="12"/>
  <c r="E4" i="12"/>
  <c r="F4" i="12"/>
  <c r="B4" i="12"/>
  <c r="B5" i="17"/>
  <c r="C5" i="17"/>
  <c r="D5" i="17"/>
  <c r="E5" i="17"/>
  <c r="F5" i="17"/>
  <c r="B6" i="17"/>
  <c r="C6" i="17"/>
  <c r="D6" i="17"/>
  <c r="E6" i="17"/>
  <c r="F6" i="17"/>
  <c r="C4" i="17"/>
  <c r="D4" i="17"/>
  <c r="E4" i="17"/>
  <c r="F4" i="17"/>
  <c r="B4" i="17"/>
  <c r="A489" i="25"/>
  <c r="A490" i="25" s="1"/>
  <c r="A486" i="25"/>
  <c r="A487" i="25" s="1"/>
  <c r="A483" i="25"/>
  <c r="A484" i="25" s="1"/>
  <c r="A480" i="25"/>
  <c r="A481" i="25" s="1"/>
  <c r="A477" i="25"/>
  <c r="A478" i="25" s="1"/>
  <c r="A474" i="25"/>
  <c r="A475" i="25" s="1"/>
  <c r="A471" i="25"/>
  <c r="A472" i="25" s="1"/>
  <c r="A468" i="25"/>
  <c r="A469" i="25" s="1"/>
  <c r="A466" i="25"/>
  <c r="A465" i="25"/>
  <c r="A462" i="25"/>
  <c r="A463" i="25" s="1"/>
  <c r="A459" i="25"/>
  <c r="A460" i="25" s="1"/>
  <c r="A456" i="25"/>
  <c r="A457" i="25" s="1"/>
  <c r="A453" i="25"/>
  <c r="A454" i="25" s="1"/>
  <c r="A450" i="25"/>
  <c r="A451" i="25" s="1"/>
  <c r="A447" i="25"/>
  <c r="A448" i="25" s="1"/>
  <c r="A444" i="25"/>
  <c r="A445" i="25" s="1"/>
  <c r="A441" i="25"/>
  <c r="A442" i="25" s="1"/>
  <c r="A438" i="25"/>
  <c r="A439" i="25" s="1"/>
  <c r="A435" i="25"/>
  <c r="A436" i="25" s="1"/>
  <c r="A432" i="25"/>
  <c r="A433" i="25" s="1"/>
  <c r="A429" i="25"/>
  <c r="A430" i="25" s="1"/>
  <c r="A427" i="25"/>
  <c r="A426" i="25"/>
  <c r="A423" i="25"/>
  <c r="A424" i="25" s="1"/>
  <c r="A420" i="25"/>
  <c r="A421" i="25" s="1"/>
  <c r="A417" i="25"/>
  <c r="A418" i="25" s="1"/>
  <c r="A414" i="25"/>
  <c r="A415" i="25" s="1"/>
  <c r="A411" i="25"/>
  <c r="A412" i="25" s="1"/>
  <c r="A408" i="25"/>
  <c r="A409" i="25" s="1"/>
  <c r="A405" i="25"/>
  <c r="A406" i="25" s="1"/>
  <c r="A402" i="25"/>
  <c r="A403" i="25" s="1"/>
  <c r="A399" i="25"/>
  <c r="A400" i="25" s="1"/>
  <c r="A396" i="25"/>
  <c r="A397" i="25" s="1"/>
  <c r="A394" i="25"/>
  <c r="A393" i="25"/>
  <c r="A390" i="25"/>
  <c r="A391" i="25" s="1"/>
  <c r="A387" i="25"/>
  <c r="A388" i="25" s="1"/>
  <c r="A384" i="25"/>
  <c r="A385" i="25" s="1"/>
  <c r="A381" i="25"/>
  <c r="A382" i="25" s="1"/>
  <c r="A378" i="25"/>
  <c r="A379" i="25" s="1"/>
  <c r="A375" i="25"/>
  <c r="A376" i="25" s="1"/>
  <c r="A372" i="25"/>
  <c r="A373" i="25" s="1"/>
  <c r="A370" i="25"/>
  <c r="A369" i="25"/>
  <c r="A366" i="25"/>
  <c r="A367" i="25" s="1"/>
  <c r="A363" i="25"/>
  <c r="A364" i="25" s="1"/>
  <c r="A360" i="25"/>
  <c r="A361" i="25" s="1"/>
  <c r="A357" i="25"/>
  <c r="A358" i="25" s="1"/>
  <c r="A355" i="25"/>
  <c r="A354" i="25"/>
  <c r="A351" i="25"/>
  <c r="A352" i="25" s="1"/>
  <c r="A348" i="25"/>
  <c r="A349" i="25" s="1"/>
  <c r="A345" i="25"/>
  <c r="A346" i="25" s="1"/>
  <c r="A342" i="25"/>
  <c r="A343" i="25" s="1"/>
  <c r="A339" i="25"/>
  <c r="A340" i="25" s="1"/>
  <c r="A336" i="25"/>
  <c r="A337" i="25" s="1"/>
  <c r="A333" i="25"/>
  <c r="A334" i="25" s="1"/>
  <c r="A331" i="25"/>
  <c r="A330" i="25"/>
  <c r="A327" i="25"/>
  <c r="A328" i="25" s="1"/>
  <c r="A324" i="25"/>
  <c r="A325" i="25" s="1"/>
  <c r="A321" i="25"/>
  <c r="A322" i="25" s="1"/>
  <c r="A318" i="25"/>
  <c r="A319" i="25" s="1"/>
  <c r="A315" i="25"/>
  <c r="A316" i="25" s="1"/>
  <c r="A312" i="25"/>
  <c r="A313" i="25" s="1"/>
  <c r="A309" i="25"/>
  <c r="A310" i="25" s="1"/>
  <c r="A306" i="25"/>
  <c r="A307" i="25" s="1"/>
  <c r="A303" i="25"/>
  <c r="A304" i="25" s="1"/>
  <c r="A300" i="25"/>
  <c r="A301" i="25" s="1"/>
  <c r="A297" i="25"/>
  <c r="A298" i="25" s="1"/>
  <c r="A294" i="25"/>
  <c r="A295" i="25" s="1"/>
  <c r="A291" i="25"/>
  <c r="A292" i="25" s="1"/>
  <c r="A288" i="25"/>
  <c r="A289" i="25" s="1"/>
  <c r="A285" i="25"/>
  <c r="A286" i="25" s="1"/>
  <c r="A282" i="25"/>
  <c r="A283" i="25" s="1"/>
  <c r="A279" i="25"/>
  <c r="A280" i="25" s="1"/>
  <c r="A276" i="25"/>
  <c r="A277" i="25" s="1"/>
  <c r="A274" i="25"/>
  <c r="A273" i="25"/>
  <c r="A270" i="25"/>
  <c r="A271" i="25" s="1"/>
  <c r="A267" i="25"/>
  <c r="A268" i="25" s="1"/>
  <c r="A264" i="25"/>
  <c r="A265" i="25" s="1"/>
  <c r="A261" i="25"/>
  <c r="A262" i="25" s="1"/>
  <c r="A258" i="25"/>
  <c r="A259" i="25" s="1"/>
  <c r="A255" i="25"/>
  <c r="A256" i="25" s="1"/>
  <c r="A252" i="25"/>
  <c r="A253" i="25" s="1"/>
  <c r="A250" i="25"/>
  <c r="A249" i="25"/>
  <c r="A246" i="25"/>
  <c r="A247" i="25" s="1"/>
  <c r="A243" i="25"/>
  <c r="A244" i="25" s="1"/>
  <c r="A240" i="25"/>
  <c r="A241" i="25" s="1"/>
  <c r="A237" i="25"/>
  <c r="A238" i="25" s="1"/>
  <c r="A235" i="25"/>
  <c r="A234" i="25"/>
  <c r="A231" i="25"/>
  <c r="A232" i="25" s="1"/>
  <c r="A228" i="25"/>
  <c r="A229" i="25" s="1"/>
  <c r="A225" i="25"/>
  <c r="A226" i="25" s="1"/>
  <c r="A222" i="25"/>
  <c r="A223" i="25" s="1"/>
  <c r="A219" i="25"/>
  <c r="A220" i="25" s="1"/>
  <c r="A216" i="25"/>
  <c r="A217" i="25" s="1"/>
  <c r="A213" i="25"/>
  <c r="A214" i="25" s="1"/>
  <c r="A211" i="25"/>
  <c r="A210" i="25"/>
  <c r="A207" i="25"/>
  <c r="A208" i="25" s="1"/>
  <c r="A204" i="25"/>
  <c r="A205" i="25" s="1"/>
  <c r="A201" i="25"/>
  <c r="A202" i="25" s="1"/>
  <c r="A198" i="25"/>
  <c r="A199" i="25" s="1"/>
  <c r="A195" i="25"/>
  <c r="A196" i="25" s="1"/>
  <c r="A192" i="25"/>
  <c r="A193" i="25" s="1"/>
  <c r="A189" i="25"/>
  <c r="A190" i="25" s="1"/>
  <c r="A186" i="25"/>
  <c r="A187" i="25" s="1"/>
  <c r="A183" i="25"/>
  <c r="A184" i="25" s="1"/>
  <c r="A180" i="25"/>
  <c r="A181" i="25" s="1"/>
  <c r="A178" i="25"/>
  <c r="A177" i="25"/>
  <c r="A174" i="25"/>
  <c r="A175" i="25" s="1"/>
  <c r="A171" i="25"/>
  <c r="A172" i="25" s="1"/>
  <c r="A168" i="25"/>
  <c r="A169" i="25" s="1"/>
  <c r="A165" i="25"/>
  <c r="A166" i="25" s="1"/>
  <c r="A162" i="25"/>
  <c r="A163" i="25" s="1"/>
  <c r="A159" i="25"/>
  <c r="A160" i="25" s="1"/>
  <c r="A156" i="25"/>
  <c r="A157" i="25" s="1"/>
  <c r="A153" i="25"/>
  <c r="A154" i="25" s="1"/>
  <c r="A150" i="25"/>
  <c r="A151" i="25" s="1"/>
  <c r="A147" i="25"/>
  <c r="A148" i="25" s="1"/>
  <c r="A144" i="25"/>
  <c r="A145" i="25" s="1"/>
  <c r="A141" i="25"/>
  <c r="A142" i="25" s="1"/>
  <c r="A139" i="25"/>
  <c r="A138" i="25"/>
  <c r="A135" i="25"/>
  <c r="A136" i="25" s="1"/>
  <c r="A132" i="25"/>
  <c r="A133" i="25" s="1"/>
  <c r="A129" i="25"/>
  <c r="A130" i="25" s="1"/>
  <c r="A126" i="25"/>
  <c r="A127" i="25" s="1"/>
  <c r="A123" i="25"/>
  <c r="A124" i="25" s="1"/>
  <c r="A120" i="25"/>
  <c r="A121" i="25" s="1"/>
  <c r="A117" i="25"/>
  <c r="A118" i="25" s="1"/>
  <c r="A114" i="25"/>
  <c r="A115" i="25" s="1"/>
  <c r="A111" i="25"/>
  <c r="A112" i="25" s="1"/>
  <c r="A108" i="25"/>
  <c r="A109" i="25" s="1"/>
  <c r="A105" i="25"/>
  <c r="A106" i="25" s="1"/>
  <c r="A102" i="25"/>
  <c r="A103" i="25" s="1"/>
  <c r="A99" i="25"/>
  <c r="A100" i="25" s="1"/>
  <c r="A96" i="25"/>
  <c r="A97" i="25" s="1"/>
  <c r="A93" i="25"/>
  <c r="A94" i="25" s="1"/>
  <c r="A90" i="25"/>
  <c r="A91" i="25" s="1"/>
  <c r="A87" i="25"/>
  <c r="A88" i="25" s="1"/>
  <c r="A84" i="25"/>
  <c r="A85" i="25" s="1"/>
  <c r="A82" i="25"/>
  <c r="A81" i="25"/>
  <c r="A78" i="25"/>
  <c r="A79" i="25" s="1"/>
  <c r="A75" i="25"/>
  <c r="A76" i="25" s="1"/>
  <c r="A72" i="25"/>
  <c r="A73" i="25" s="1"/>
  <c r="A69" i="25"/>
  <c r="A70" i="25" s="1"/>
  <c r="A66" i="25"/>
  <c r="A67" i="25" s="1"/>
  <c r="A63" i="25"/>
  <c r="A64" i="25" s="1"/>
  <c r="A60" i="25"/>
  <c r="A61" i="25" s="1"/>
  <c r="A57" i="25"/>
  <c r="A58" i="25" s="1"/>
  <c r="A54" i="25"/>
  <c r="A55" i="25" s="1"/>
  <c r="A51" i="25"/>
  <c r="A52" i="25" s="1"/>
  <c r="A48" i="25"/>
  <c r="A49" i="25" s="1"/>
  <c r="A45" i="25"/>
  <c r="A46" i="25" s="1"/>
  <c r="A43" i="25"/>
  <c r="A42" i="25"/>
  <c r="A39" i="25"/>
  <c r="A40" i="25" s="1"/>
  <c r="A36" i="25"/>
  <c r="A37" i="25" s="1"/>
  <c r="A33" i="25"/>
  <c r="A34" i="25" s="1"/>
  <c r="A30" i="25"/>
  <c r="A31" i="25" s="1"/>
  <c r="A27" i="25"/>
  <c r="A28" i="25" s="1"/>
  <c r="A24" i="25"/>
  <c r="A25" i="25" s="1"/>
  <c r="A21" i="25"/>
  <c r="A22" i="25" s="1"/>
  <c r="A18" i="25"/>
  <c r="A19" i="25" s="1"/>
  <c r="A15" i="25"/>
  <c r="A16" i="25" s="1"/>
  <c r="A12" i="25"/>
  <c r="A13" i="25" s="1"/>
  <c r="A9" i="25"/>
  <c r="A10" i="25" s="1"/>
  <c r="A6" i="25"/>
  <c r="A7" i="25" s="1"/>
  <c r="A3" i="25"/>
  <c r="A4" i="25" s="1"/>
  <c r="H2" i="25"/>
  <c r="G47" i="12"/>
  <c r="G49" i="12"/>
  <c r="H49" i="12" l="1"/>
  <c r="H45" i="12"/>
  <c r="H46" i="12"/>
  <c r="H47" i="12"/>
  <c r="H48" i="12"/>
  <c r="H44" i="12"/>
  <c r="H6" i="25"/>
  <c r="H4" i="25"/>
  <c r="H5" i="25"/>
  <c r="H117" i="25"/>
  <c r="H7" i="25"/>
  <c r="H8" i="25"/>
  <c r="H9" i="25"/>
  <c r="H10" i="25"/>
  <c r="H11" i="25"/>
  <c r="H15" i="25"/>
  <c r="H13" i="25"/>
  <c r="H14" i="25"/>
  <c r="H192" i="25"/>
  <c r="H16" i="25"/>
  <c r="H17" i="25"/>
  <c r="H105" i="25"/>
  <c r="H19" i="25"/>
  <c r="H20" i="25"/>
  <c r="H84" i="25"/>
  <c r="H22" i="25"/>
  <c r="H23" i="25"/>
  <c r="H30" i="25"/>
  <c r="H25" i="25"/>
  <c r="H26" i="25"/>
  <c r="H165" i="25"/>
  <c r="H28" i="25"/>
  <c r="H29" i="25"/>
  <c r="H153" i="25"/>
  <c r="H31" i="25"/>
  <c r="H32" i="25"/>
  <c r="H141" i="25"/>
  <c r="H34" i="25"/>
  <c r="H35" i="25"/>
  <c r="H252" i="25"/>
  <c r="H37" i="25"/>
  <c r="H38" i="25"/>
  <c r="H156" i="25"/>
  <c r="H40" i="25"/>
  <c r="H41" i="25"/>
  <c r="H237" i="25"/>
  <c r="H43" i="25"/>
  <c r="H44" i="25"/>
  <c r="H51" i="25"/>
  <c r="H46" i="25"/>
  <c r="H47" i="25"/>
  <c r="H213" i="25"/>
  <c r="H49" i="25"/>
  <c r="H50" i="25"/>
  <c r="H291" i="25"/>
  <c r="H52" i="25"/>
  <c r="H53" i="25"/>
  <c r="H162" i="25"/>
  <c r="H55" i="25"/>
  <c r="H56" i="25"/>
  <c r="H297" i="25"/>
  <c r="H58" i="25"/>
  <c r="H59" i="25"/>
  <c r="H282" i="25"/>
  <c r="H61" i="25"/>
  <c r="H62" i="25"/>
  <c r="H168" i="25"/>
  <c r="H64" i="25"/>
  <c r="H65" i="25"/>
  <c r="H81" i="25"/>
  <c r="H67" i="25"/>
  <c r="H68" i="25"/>
  <c r="H207" i="25"/>
  <c r="H70" i="25"/>
  <c r="H71" i="25"/>
  <c r="H330" i="25"/>
  <c r="H73" i="25"/>
  <c r="H74" i="25"/>
  <c r="H324" i="25"/>
  <c r="H76" i="25"/>
  <c r="H77" i="25"/>
  <c r="H345" i="25"/>
  <c r="H79" i="25"/>
  <c r="H80" i="25"/>
  <c r="H258" i="25"/>
  <c r="H82" i="25"/>
  <c r="H83" i="25"/>
  <c r="H348" i="25"/>
  <c r="H85" i="25"/>
  <c r="H86" i="25"/>
  <c r="H351" i="25"/>
  <c r="H88" i="25"/>
  <c r="H89" i="25"/>
  <c r="H243" i="25"/>
  <c r="H91" i="25"/>
  <c r="H92" i="25"/>
  <c r="H180" i="25"/>
  <c r="H94" i="25"/>
  <c r="H95" i="25"/>
  <c r="H321" i="25"/>
  <c r="H97" i="25"/>
  <c r="H98" i="25"/>
  <c r="H225" i="25"/>
  <c r="H100" i="25"/>
  <c r="H101" i="25"/>
  <c r="H354" i="25"/>
  <c r="H103" i="25"/>
  <c r="H104" i="25"/>
  <c r="H357" i="25"/>
  <c r="H106" i="25"/>
  <c r="H107" i="25"/>
  <c r="H360" i="25"/>
  <c r="H109" i="25"/>
  <c r="H110" i="25"/>
  <c r="H204" i="25"/>
  <c r="H112" i="25"/>
  <c r="H113" i="25"/>
  <c r="H219" i="25"/>
  <c r="H115" i="25"/>
  <c r="H116" i="25"/>
  <c r="H363" i="25"/>
  <c r="H118" i="25"/>
  <c r="H119" i="25"/>
  <c r="H327" i="25"/>
  <c r="H121" i="25"/>
  <c r="H122" i="25"/>
  <c r="H366" i="25"/>
  <c r="H124" i="25"/>
  <c r="H125" i="25"/>
  <c r="H369" i="25"/>
  <c r="H127" i="25"/>
  <c r="H128" i="25"/>
  <c r="H372" i="25"/>
  <c r="H130" i="25"/>
  <c r="H131" i="25"/>
  <c r="H375" i="25"/>
  <c r="H133" i="25"/>
  <c r="H134" i="25"/>
  <c r="H378" i="25"/>
  <c r="H136" i="25"/>
  <c r="H137" i="25"/>
  <c r="H381" i="25"/>
  <c r="H139" i="25"/>
  <c r="H140" i="25"/>
  <c r="H384" i="25"/>
  <c r="H142" i="25"/>
  <c r="H143" i="25"/>
  <c r="H387" i="25"/>
  <c r="H145" i="25"/>
  <c r="H146" i="25"/>
  <c r="H390" i="25"/>
  <c r="H148" i="25"/>
  <c r="H149" i="25"/>
  <c r="H393" i="25"/>
  <c r="H151" i="25"/>
  <c r="H152" i="25"/>
  <c r="H396" i="25"/>
  <c r="H154" i="25"/>
  <c r="H155" i="25"/>
  <c r="H399" i="25"/>
  <c r="H157" i="25"/>
  <c r="H158" i="25"/>
  <c r="H402" i="25"/>
  <c r="H160" i="25"/>
  <c r="H161" i="25"/>
  <c r="H405" i="25"/>
  <c r="H163" i="25"/>
  <c r="H164" i="25"/>
  <c r="H408" i="25"/>
  <c r="H166" i="25"/>
  <c r="H167" i="25"/>
  <c r="H411" i="25"/>
  <c r="H169" i="25"/>
  <c r="H170" i="25"/>
  <c r="H414" i="25"/>
  <c r="H172" i="25"/>
  <c r="H173" i="25"/>
  <c r="H417" i="25"/>
  <c r="H175" i="25"/>
  <c r="H176" i="25"/>
  <c r="H420" i="25"/>
  <c r="H178" i="25"/>
  <c r="H179" i="25"/>
  <c r="H423" i="25"/>
  <c r="H181" i="25"/>
  <c r="H182" i="25"/>
  <c r="H426" i="25"/>
  <c r="H184" i="25"/>
  <c r="H185" i="25"/>
  <c r="H429" i="25"/>
  <c r="H187" i="25"/>
  <c r="H188" i="25"/>
  <c r="H432" i="25"/>
  <c r="H190" i="25"/>
  <c r="H191" i="25"/>
  <c r="H435" i="25"/>
  <c r="H193" i="25"/>
  <c r="H194" i="25"/>
  <c r="H438" i="25"/>
  <c r="H196" i="25"/>
  <c r="H197" i="25"/>
  <c r="H441" i="25"/>
  <c r="H199" i="25"/>
  <c r="H200" i="25"/>
  <c r="H444" i="25"/>
  <c r="H202" i="25"/>
  <c r="H203" i="25"/>
  <c r="H447" i="25"/>
  <c r="H205" i="25"/>
  <c r="H206" i="25"/>
  <c r="H450" i="25"/>
  <c r="H208" i="25"/>
  <c r="H209" i="25"/>
  <c r="H453" i="25"/>
  <c r="H211" i="25"/>
  <c r="H212" i="25"/>
  <c r="H456" i="25"/>
  <c r="H214" i="25"/>
  <c r="H215" i="25"/>
  <c r="H459" i="25"/>
  <c r="H217" i="25"/>
  <c r="H218" i="25"/>
  <c r="H462" i="25"/>
  <c r="H220" i="25"/>
  <c r="H221" i="25"/>
  <c r="H465" i="25"/>
  <c r="H223" i="25"/>
  <c r="H224" i="25"/>
  <c r="H468" i="25"/>
  <c r="H226" i="25"/>
  <c r="H227" i="25"/>
  <c r="H471" i="25"/>
  <c r="H229" i="25"/>
  <c r="H230" i="25"/>
  <c r="H474" i="25"/>
  <c r="H232" i="25"/>
  <c r="H233" i="25"/>
  <c r="H477" i="25"/>
  <c r="H235" i="25"/>
  <c r="H236" i="25"/>
  <c r="H480" i="25"/>
  <c r="H238" i="25"/>
  <c r="H239" i="25"/>
  <c r="H483" i="25"/>
  <c r="H241" i="25"/>
  <c r="H242" i="25"/>
  <c r="H486" i="25"/>
  <c r="H244" i="25"/>
  <c r="H245" i="25"/>
  <c r="H489" i="25"/>
  <c r="H247" i="25"/>
  <c r="H248" i="25"/>
  <c r="H250" i="25"/>
  <c r="H251" i="25"/>
  <c r="H253" i="25"/>
  <c r="H254" i="25"/>
  <c r="H339" i="25"/>
  <c r="H256" i="25"/>
  <c r="H257" i="25"/>
  <c r="H342" i="25"/>
  <c r="H259" i="25"/>
  <c r="H260" i="25"/>
  <c r="H336" i="25"/>
  <c r="H262" i="25"/>
  <c r="H263" i="25"/>
  <c r="H333" i="25"/>
  <c r="H265" i="25"/>
  <c r="H266" i="25"/>
  <c r="H318" i="25"/>
  <c r="H268" i="25"/>
  <c r="H269" i="25"/>
  <c r="H315" i="25"/>
  <c r="H271" i="25"/>
  <c r="H272" i="25"/>
  <c r="H312" i="25"/>
  <c r="H274" i="25"/>
  <c r="H275" i="25"/>
  <c r="H309" i="25"/>
  <c r="H277" i="25"/>
  <c r="H278" i="25"/>
  <c r="H306" i="25"/>
  <c r="H280" i="25"/>
  <c r="H281" i="25"/>
  <c r="H303" i="25"/>
  <c r="H283" i="25"/>
  <c r="H284" i="25"/>
  <c r="H300" i="25"/>
  <c r="H286" i="25"/>
  <c r="H287" i="25"/>
  <c r="H294" i="25"/>
  <c r="H289" i="25"/>
  <c r="H290" i="25"/>
  <c r="H288" i="25"/>
  <c r="H292" i="25"/>
  <c r="H293" i="25"/>
  <c r="H285" i="25"/>
  <c r="H295" i="25"/>
  <c r="H296" i="25"/>
  <c r="H279" i="25"/>
  <c r="H298" i="25"/>
  <c r="H299" i="25"/>
  <c r="H276" i="25"/>
  <c r="H301" i="25"/>
  <c r="H302" i="25"/>
  <c r="H273" i="25"/>
  <c r="H304" i="25"/>
  <c r="H305" i="25"/>
  <c r="H270" i="25"/>
  <c r="H307" i="25"/>
  <c r="H308" i="25"/>
  <c r="H267" i="25"/>
  <c r="H310" i="25"/>
  <c r="H311" i="25"/>
  <c r="H264" i="25"/>
  <c r="H313" i="25"/>
  <c r="H314" i="25"/>
  <c r="H261" i="25"/>
  <c r="H316" i="25"/>
  <c r="H317" i="25"/>
  <c r="H255" i="25"/>
  <c r="H319" i="25"/>
  <c r="H320" i="25"/>
  <c r="H249" i="25"/>
  <c r="H322" i="25"/>
  <c r="H323" i="25"/>
  <c r="H246" i="25"/>
  <c r="H325" i="25"/>
  <c r="H326" i="25"/>
  <c r="H240" i="25"/>
  <c r="H328" i="25"/>
  <c r="H329" i="25"/>
  <c r="H234" i="25"/>
  <c r="H331" i="25"/>
  <c r="H332" i="25"/>
  <c r="H231" i="25"/>
  <c r="H334" i="25"/>
  <c r="H335" i="25"/>
  <c r="H228" i="25"/>
  <c r="H337" i="25"/>
  <c r="H338" i="25"/>
  <c r="H222" i="25"/>
  <c r="H340" i="25"/>
  <c r="H341" i="25"/>
  <c r="H102" i="25"/>
  <c r="H343" i="25"/>
  <c r="H344" i="25"/>
  <c r="H216" i="25"/>
  <c r="H346" i="25"/>
  <c r="H347" i="25"/>
  <c r="H210" i="25"/>
  <c r="H349" i="25"/>
  <c r="H350" i="25"/>
  <c r="H201" i="25"/>
  <c r="H352" i="25"/>
  <c r="H353" i="25"/>
  <c r="H198" i="25"/>
  <c r="H355" i="25"/>
  <c r="H356" i="25"/>
  <c r="H195" i="25"/>
  <c r="H358" i="25"/>
  <c r="H359" i="25"/>
  <c r="H189" i="25"/>
  <c r="H361" i="25"/>
  <c r="H362" i="25"/>
  <c r="H186" i="25"/>
  <c r="H364" i="25"/>
  <c r="H365" i="25"/>
  <c r="H183" i="25"/>
  <c r="H367" i="25"/>
  <c r="H368" i="25"/>
  <c r="H177" i="25"/>
  <c r="H370" i="25"/>
  <c r="H371" i="25"/>
  <c r="H174" i="25"/>
  <c r="H373" i="25"/>
  <c r="H374" i="25"/>
  <c r="H171" i="25"/>
  <c r="H376" i="25"/>
  <c r="H377" i="25"/>
  <c r="H150" i="25"/>
  <c r="H379" i="25"/>
  <c r="H380" i="25"/>
  <c r="H159" i="25"/>
  <c r="H382" i="25"/>
  <c r="H383" i="25"/>
  <c r="H147" i="25"/>
  <c r="H385" i="25"/>
  <c r="H386" i="25"/>
  <c r="H144" i="25"/>
  <c r="H388" i="25"/>
  <c r="H389" i="25"/>
  <c r="H138" i="25"/>
  <c r="H391" i="25"/>
  <c r="H392" i="25"/>
  <c r="H135" i="25"/>
  <c r="H394" i="25"/>
  <c r="H395" i="25"/>
  <c r="H132" i="25"/>
  <c r="H397" i="25"/>
  <c r="H398" i="25"/>
  <c r="H129" i="25"/>
  <c r="H400" i="25"/>
  <c r="H401" i="25"/>
  <c r="H126" i="25"/>
  <c r="H403" i="25"/>
  <c r="H404" i="25"/>
  <c r="H123" i="25"/>
  <c r="H406" i="25"/>
  <c r="H407" i="25"/>
  <c r="H120" i="25"/>
  <c r="H409" i="25"/>
  <c r="H410" i="25"/>
  <c r="H108" i="25"/>
  <c r="H412" i="25"/>
  <c r="H413" i="25"/>
  <c r="H114" i="25"/>
  <c r="H415" i="25"/>
  <c r="H416" i="25"/>
  <c r="H111" i="25"/>
  <c r="H418" i="25"/>
  <c r="H419" i="25"/>
  <c r="H93" i="25"/>
  <c r="H421" i="25"/>
  <c r="H422" i="25"/>
  <c r="H90" i="25"/>
  <c r="H424" i="25"/>
  <c r="H425" i="25"/>
  <c r="H99" i="25"/>
  <c r="H427" i="25"/>
  <c r="H428" i="25"/>
  <c r="H96" i="25"/>
  <c r="H430" i="25"/>
  <c r="H431" i="25"/>
  <c r="H87" i="25"/>
  <c r="H433" i="25"/>
  <c r="H434" i="25"/>
  <c r="H78" i="25"/>
  <c r="H436" i="25"/>
  <c r="H437" i="25"/>
  <c r="H72" i="25"/>
  <c r="H439" i="25"/>
  <c r="H440" i="25"/>
  <c r="H66" i="25"/>
  <c r="H442" i="25"/>
  <c r="H443" i="25"/>
  <c r="H63" i="25"/>
  <c r="H445" i="25"/>
  <c r="H446" i="25"/>
  <c r="H75" i="25"/>
  <c r="H448" i="25"/>
  <c r="H449" i="25"/>
  <c r="H42" i="25"/>
  <c r="H451" i="25"/>
  <c r="H452" i="25"/>
  <c r="H69" i="25"/>
  <c r="H454" i="25"/>
  <c r="H455" i="25"/>
  <c r="H60" i="25"/>
  <c r="H457" i="25"/>
  <c r="H458" i="25"/>
  <c r="H57" i="25"/>
  <c r="H460" i="25"/>
  <c r="H461" i="25"/>
  <c r="H54" i="25"/>
  <c r="H463" i="25"/>
  <c r="H464" i="25"/>
  <c r="H48" i="25"/>
  <c r="H466" i="25"/>
  <c r="H467" i="25"/>
  <c r="H45" i="25"/>
  <c r="H469" i="25"/>
  <c r="H470" i="25"/>
  <c r="H39" i="25"/>
  <c r="H472" i="25"/>
  <c r="H473" i="25"/>
  <c r="H24" i="25"/>
  <c r="H475" i="25"/>
  <c r="H476" i="25"/>
  <c r="H36" i="25"/>
  <c r="H478" i="25"/>
  <c r="H479" i="25"/>
  <c r="H33" i="25"/>
  <c r="H481" i="25"/>
  <c r="H482" i="25"/>
  <c r="H27" i="25"/>
  <c r="H484" i="25"/>
  <c r="H485" i="25"/>
  <c r="H18" i="25"/>
  <c r="H487" i="25"/>
  <c r="H488" i="25"/>
  <c r="H21" i="25"/>
  <c r="H490" i="25"/>
  <c r="H12" i="25"/>
  <c r="H3" i="25"/>
  <c r="F14" i="11" l="1"/>
  <c r="E14" i="11"/>
  <c r="D14" i="11"/>
  <c r="C14" i="11"/>
  <c r="B14" i="11"/>
  <c r="C14" i="12"/>
  <c r="D14" i="12"/>
  <c r="E14" i="12"/>
  <c r="F14" i="12"/>
  <c r="B14" i="12"/>
  <c r="G14" i="11" l="1"/>
  <c r="G13" i="11"/>
  <c r="G12" i="11"/>
  <c r="G11" i="11"/>
  <c r="G10" i="11"/>
  <c r="G9" i="11"/>
  <c r="G8" i="11"/>
  <c r="G7" i="11"/>
  <c r="G6" i="11"/>
  <c r="G5" i="11"/>
  <c r="G4" i="11"/>
  <c r="G4" i="17"/>
  <c r="G14" i="12"/>
  <c r="G12" i="12"/>
  <c r="G10" i="12"/>
  <c r="G8" i="12"/>
  <c r="G6" i="12"/>
  <c r="G13" i="12"/>
  <c r="G11" i="12"/>
  <c r="G9" i="12"/>
  <c r="G7" i="12"/>
  <c r="G5" i="12"/>
  <c r="G4" i="12"/>
  <c r="G5" i="17"/>
  <c r="G6" i="17"/>
  <c r="H4" i="12"/>
  <c r="H5" i="11" l="1"/>
  <c r="H6" i="11"/>
  <c r="H7" i="11"/>
  <c r="H8" i="11"/>
  <c r="H9" i="11"/>
  <c r="H10" i="11"/>
  <c r="H11" i="11"/>
  <c r="H12" i="11"/>
  <c r="H13" i="11"/>
  <c r="H14" i="11"/>
  <c r="H4" i="11"/>
  <c r="H5" i="12"/>
  <c r="H6" i="12"/>
  <c r="H9" i="12"/>
  <c r="H10" i="12"/>
  <c r="H11" i="12"/>
  <c r="H12" i="12"/>
  <c r="H13" i="12"/>
  <c r="H14" i="12"/>
  <c r="H7" i="12"/>
  <c r="H8" i="1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90BC72-DE82-4698-B6BB-0ABA7D8D431E}" keepAlive="1" name="Query - Table2 (3)" description="Connection to the 'Table2 (3)' query in the workbook." type="5" refreshedVersion="8" background="1" saveData="1">
    <dbPr connection="Provider=Microsoft.Mashup.OleDb.1;Data Source=$Workbook$;Location=&quot;Table2 (3)&quot;;Extended Properties=&quot;&quot;" command="SELECT * FROM [Table2 (3)]"/>
  </connection>
  <connection id="2" xr16:uid="{AAA5AE78-5E45-4E1A-B9AE-79F5E2AFDD77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2F52CD9C-A591-4818-8B4C-A1E4F1389945}" name="WorksheetConnection_food-bev-manufacturing-2019-2023.xlsx!Table2" type="102" refreshedVersion="8" minRefreshableVersion="5">
    <extLst>
      <ext xmlns:x15="http://schemas.microsoft.com/office/spreadsheetml/2010/11/main" uri="{DE250136-89BD-433C-8126-D09CA5730AF9}">
        <x15:connection id="Table2">
          <x15:rangePr sourceName="_xlcn.WorksheetConnection_foodbevmanufacturing20192023.xlsxTable21"/>
        </x15:connection>
      </ext>
    </extLst>
  </connection>
</connections>
</file>

<file path=xl/sharedStrings.xml><?xml version="1.0" encoding="utf-8"?>
<sst xmlns="http://schemas.openxmlformats.org/spreadsheetml/2006/main" count="1237" uniqueCount="209">
  <si>
    <t>Trade Balance</t>
  </si>
  <si>
    <t>Animal food manufacturing</t>
  </si>
  <si>
    <t>Grain and oilseed milling</t>
  </si>
  <si>
    <t>Sugar and confectionery product manufacturing</t>
  </si>
  <si>
    <t>Fruit and vegetable preserving and specialty food manufacturing</t>
  </si>
  <si>
    <t>Dairy product manufacturing</t>
  </si>
  <si>
    <t>Meat product manufacturing</t>
  </si>
  <si>
    <t>Seafood product preparation and packaging</t>
  </si>
  <si>
    <t>Bakeries and tortilla manufacturing</t>
  </si>
  <si>
    <t>Other food manufacturing</t>
  </si>
  <si>
    <t>Beverage manufacturing</t>
  </si>
  <si>
    <t>Year</t>
  </si>
  <si>
    <t>Value</t>
  </si>
  <si>
    <t>Trade</t>
  </si>
  <si>
    <t>Food and Beverage Manufacturing</t>
  </si>
  <si>
    <t>Manitoba Exports</t>
  </si>
  <si>
    <t>Total</t>
  </si>
  <si>
    <t>Exports</t>
  </si>
  <si>
    <t>Imports</t>
  </si>
  <si>
    <t>Trade Activities</t>
  </si>
  <si>
    <t>Source: Trade Data Online</t>
  </si>
  <si>
    <t>Summary</t>
  </si>
  <si>
    <t>Overal Trend</t>
  </si>
  <si>
    <t>Row Labels</t>
  </si>
  <si>
    <t>Grand Total</t>
  </si>
  <si>
    <t>Column Labels</t>
  </si>
  <si>
    <t>Sum of Value</t>
  </si>
  <si>
    <t>Total Exports</t>
  </si>
  <si>
    <t>Total Imports</t>
  </si>
  <si>
    <t>2019</t>
  </si>
  <si>
    <t>2020</t>
  </si>
  <si>
    <t>2021</t>
  </si>
  <si>
    <t>2022</t>
  </si>
  <si>
    <t>United States</t>
  </si>
  <si>
    <t>Japan</t>
  </si>
  <si>
    <t>Mexico</t>
  </si>
  <si>
    <t>China</t>
  </si>
  <si>
    <t>Korea, South</t>
  </si>
  <si>
    <t>Philippines</t>
  </si>
  <si>
    <t>Taiwan</t>
  </si>
  <si>
    <t>Australia</t>
  </si>
  <si>
    <t>Jamaica</t>
  </si>
  <si>
    <t>Finland</t>
  </si>
  <si>
    <t>Vietnam</t>
  </si>
  <si>
    <t>Hong Kong</t>
  </si>
  <si>
    <t>Guatemala</t>
  </si>
  <si>
    <t>Myanmar (Burma)</t>
  </si>
  <si>
    <t>New Zealand</t>
  </si>
  <si>
    <t>Trinidad and Tobago</t>
  </si>
  <si>
    <t>Singapore</t>
  </si>
  <si>
    <t>Israel</t>
  </si>
  <si>
    <t>Bahamas</t>
  </si>
  <si>
    <t>Panama</t>
  </si>
  <si>
    <t>Ukraine</t>
  </si>
  <si>
    <t>Sweden</t>
  </si>
  <si>
    <t>Romania</t>
  </si>
  <si>
    <t>Afghanistan</t>
  </si>
  <si>
    <t>Congo (formerly Brazzaville)</t>
  </si>
  <si>
    <t>Kuwait</t>
  </si>
  <si>
    <t>Slovakia</t>
  </si>
  <si>
    <t>U.S. Minor Outlying Islands</t>
  </si>
  <si>
    <t>Angola</t>
  </si>
  <si>
    <t>Ghana</t>
  </si>
  <si>
    <t>Honduras</t>
  </si>
  <si>
    <t>Guyana</t>
  </si>
  <si>
    <t>United Arab Emirates</t>
  </si>
  <si>
    <t>Equatorial Guinea</t>
  </si>
  <si>
    <t>Cyprus</t>
  </si>
  <si>
    <t>Saint Kitts and Nevis</t>
  </si>
  <si>
    <t>Bermuda</t>
  </si>
  <si>
    <t>Macedonia</t>
  </si>
  <si>
    <t>Cuba</t>
  </si>
  <si>
    <t>Russia</t>
  </si>
  <si>
    <t>Algeria</t>
  </si>
  <si>
    <t>Comoros</t>
  </si>
  <si>
    <t>Georgia</t>
  </si>
  <si>
    <t>Saint Vincent and the Grenadines</t>
  </si>
  <si>
    <t>Côte-d'Ivoire</t>
  </si>
  <si>
    <t>Saint Helena</t>
  </si>
  <si>
    <t>Brunei Darussalam</t>
  </si>
  <si>
    <t>Saint Pierre-Miquelon</t>
  </si>
  <si>
    <t>Anguilla</t>
  </si>
  <si>
    <t>Chad</t>
  </si>
  <si>
    <t>Christmas Island</t>
  </si>
  <si>
    <t>Gabon</t>
  </si>
  <si>
    <t>Aruba</t>
  </si>
  <si>
    <t>Bosnia-Hercegovina</t>
  </si>
  <si>
    <t>Liberia</t>
  </si>
  <si>
    <t>Suriname</t>
  </si>
  <si>
    <t>Namibia</t>
  </si>
  <si>
    <t>Swaziland</t>
  </si>
  <si>
    <t>Sierra Leone</t>
  </si>
  <si>
    <t>Greenland</t>
  </si>
  <si>
    <t>Grenada</t>
  </si>
  <si>
    <t>Guam</t>
  </si>
  <si>
    <t>Mauritania</t>
  </si>
  <si>
    <t>Estonia</t>
  </si>
  <si>
    <t>Syria</t>
  </si>
  <si>
    <t>Cameroon</t>
  </si>
  <si>
    <t>Luxembourg</t>
  </si>
  <si>
    <t>Zimbabwe</t>
  </si>
  <si>
    <t>American Samoa</t>
  </si>
  <si>
    <t>Timor-Leste</t>
  </si>
  <si>
    <t>Sudan</t>
  </si>
  <si>
    <t>Saint Lucia</t>
  </si>
  <si>
    <t>Oman (formerly Muscat and Oman)</t>
  </si>
  <si>
    <t>Bolivia</t>
  </si>
  <si>
    <t>Burundi</t>
  </si>
  <si>
    <t>French Polynesia</t>
  </si>
  <si>
    <t>Fiji</t>
  </si>
  <si>
    <t>Moldova</t>
  </si>
  <si>
    <t>Uzbekistan</t>
  </si>
  <si>
    <t>Antigua and Barbuda</t>
  </si>
  <si>
    <t>Iran</t>
  </si>
  <si>
    <t>Lebanon</t>
  </si>
  <si>
    <t>Eritrea</t>
  </si>
  <si>
    <t>Cayman Islands</t>
  </si>
  <si>
    <t>Malawi</t>
  </si>
  <si>
    <t>Lithuania</t>
  </si>
  <si>
    <t>Benin</t>
  </si>
  <si>
    <t>Belize</t>
  </si>
  <si>
    <t>Rwanda</t>
  </si>
  <si>
    <t>Cambodia (Kampuchea)</t>
  </si>
  <si>
    <t>Bangladesh</t>
  </si>
  <si>
    <t>Zambia (Zambi)</t>
  </si>
  <si>
    <t>Macau (Macao)</t>
  </si>
  <si>
    <t>Congo (formerly Zaire)</t>
  </si>
  <si>
    <t>Tanzania</t>
  </si>
  <si>
    <t>Slovenia</t>
  </si>
  <si>
    <t>Kenya</t>
  </si>
  <si>
    <t>Albania</t>
  </si>
  <si>
    <t>Uganda</t>
  </si>
  <si>
    <t>Mauritius</t>
  </si>
  <si>
    <t>Uruguay</t>
  </si>
  <si>
    <t>Madagascar</t>
  </si>
  <si>
    <t>Papua New Guinea</t>
  </si>
  <si>
    <t>Haiti</t>
  </si>
  <si>
    <t>Senegal</t>
  </si>
  <si>
    <t>Saudi Arabia</t>
  </si>
  <si>
    <t>Nicaragua</t>
  </si>
  <si>
    <t>Niger</t>
  </si>
  <si>
    <t>Bulgaria</t>
  </si>
  <si>
    <t>Mongolia</t>
  </si>
  <si>
    <t>Croatia</t>
  </si>
  <si>
    <t>El Salvador</t>
  </si>
  <si>
    <t>Nepal</t>
  </si>
  <si>
    <t>Egypt</t>
  </si>
  <si>
    <t>Tunisia</t>
  </si>
  <si>
    <t>Pakistan</t>
  </si>
  <si>
    <t>Morocco</t>
  </si>
  <si>
    <t>Venezuela</t>
  </si>
  <si>
    <t>Czech Republic</t>
  </si>
  <si>
    <t>Hungary</t>
  </si>
  <si>
    <t>Jordan</t>
  </si>
  <si>
    <t>Greece</t>
  </si>
  <si>
    <t>Dominican Republic</t>
  </si>
  <si>
    <t>Sri Lanka</t>
  </si>
  <si>
    <t>Peru</t>
  </si>
  <si>
    <t>Latvia</t>
  </si>
  <si>
    <t>Iceland</t>
  </si>
  <si>
    <t>Paraguay</t>
  </si>
  <si>
    <t>Nigeria</t>
  </si>
  <si>
    <t>Serbia</t>
  </si>
  <si>
    <t>Ethiopia</t>
  </si>
  <si>
    <t>Switzerland</t>
  </si>
  <si>
    <t>Austria</t>
  </si>
  <si>
    <t>Barbados</t>
  </si>
  <si>
    <t>Costa Rica</t>
  </si>
  <si>
    <t>Thailand</t>
  </si>
  <si>
    <t>Ecuador</t>
  </si>
  <si>
    <t>Portugal</t>
  </si>
  <si>
    <t>Colombia</t>
  </si>
  <si>
    <t>Denmark</t>
  </si>
  <si>
    <t>South Africa</t>
  </si>
  <si>
    <t>Poland</t>
  </si>
  <si>
    <t>Brazil</t>
  </si>
  <si>
    <t>Turkey</t>
  </si>
  <si>
    <t>France (incl. Monaco, French Antilles)</t>
  </si>
  <si>
    <t>Norway</t>
  </si>
  <si>
    <t>Belgium</t>
  </si>
  <si>
    <t>India</t>
  </si>
  <si>
    <t>Argentina</t>
  </si>
  <si>
    <t>Chile</t>
  </si>
  <si>
    <t>Re-Imports (Canada)</t>
  </si>
  <si>
    <t>Germany</t>
  </si>
  <si>
    <t>United Kingdom</t>
  </si>
  <si>
    <t>Malaysia</t>
  </si>
  <si>
    <t>Ireland</t>
  </si>
  <si>
    <t>Netherlands</t>
  </si>
  <si>
    <t>Indonesia</t>
  </si>
  <si>
    <t>Spain</t>
  </si>
  <si>
    <t>Italy (incl. Vatican City State)</t>
  </si>
  <si>
    <t>Total All Countries</t>
  </si>
  <si>
    <t>country</t>
  </si>
  <si>
    <t>Percentage</t>
  </si>
  <si>
    <t>Top Manitoba Export Destinations</t>
  </si>
  <si>
    <t>2023 total export:</t>
  </si>
  <si>
    <t>Kazakhstan</t>
  </si>
  <si>
    <t>Bhutan</t>
  </si>
  <si>
    <t>Yemen</t>
  </si>
  <si>
    <t>2023</t>
  </si>
  <si>
    <t>% Change 
(2023/2022)</t>
  </si>
  <si>
    <t>Manitoba had a favorable balance (trade surplus) in the last 5 years. 
Total trade balance in 2023 was $3.09 billion with total export of $4.51 billion representing an increase of 9.43% compared with the previous year. 
Manitoba imports has been relatively stable in the last five years. In 2023, Manitoba imported $1.43 billion worth of agrifood products, representing an increase of 6.67% compared to previous year.</t>
  </si>
  <si>
    <t>% Share
 in 2023</t>
  </si>
  <si>
    <t>Sum of 2023</t>
  </si>
  <si>
    <t>Sum of 2022</t>
  </si>
  <si>
    <t>Sum of 2021</t>
  </si>
  <si>
    <t>Sum of 2020</t>
  </si>
  <si>
    <t>Sum of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</si>
</sst>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[Color10]\▲0.00%;[Red]\ \▼0.00%"/>
    <numFmt numFmtId="168" formatCode="0.0%"/>
    <numFmt numFmtId="169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16" fillId="0" borderId="0" xfId="0" applyFont="1"/>
    <xf numFmtId="0" fontId="18" fillId="0" borderId="0" xfId="0" applyFont="1" applyAlignment="1">
      <alignment horizontal="center" vertical="center"/>
    </xf>
    <xf numFmtId="165" fontId="16" fillId="33" borderId="10" xfId="1" applyNumberFormat="1" applyFont="1" applyFill="1" applyBorder="1" applyAlignment="1">
      <alignment horizontal="center" vertical="center"/>
    </xf>
    <xf numFmtId="166" fontId="19" fillId="0" borderId="0" xfId="1" applyNumberFormat="1" applyFont="1" applyAlignment="1">
      <alignment horizontal="center" vertical="center"/>
    </xf>
    <xf numFmtId="165" fontId="19" fillId="0" borderId="0" xfId="1" applyNumberFormat="1" applyFont="1" applyAlignment="1">
      <alignment horizontal="center" vertical="center"/>
    </xf>
    <xf numFmtId="0" fontId="0" fillId="33" borderId="0" xfId="0" applyFill="1"/>
    <xf numFmtId="0" fontId="0" fillId="33" borderId="10" xfId="0" applyFill="1" applyBorder="1"/>
    <xf numFmtId="166" fontId="19" fillId="33" borderId="0" xfId="1" applyNumberFormat="1" applyFont="1" applyFill="1" applyAlignment="1">
      <alignment horizontal="center" vertical="center"/>
    </xf>
    <xf numFmtId="0" fontId="16" fillId="33" borderId="10" xfId="0" applyFont="1" applyFill="1" applyBorder="1"/>
    <xf numFmtId="167" fontId="20" fillId="33" borderId="10" xfId="43" applyNumberFormat="1" applyFont="1" applyFill="1" applyBorder="1" applyAlignment="1">
      <alignment horizontal="center" vertical="center"/>
    </xf>
    <xf numFmtId="9" fontId="20" fillId="33" borderId="10" xfId="43" applyFont="1" applyFill="1" applyBorder="1" applyAlignment="1">
      <alignment horizontal="center" vertical="center"/>
    </xf>
    <xf numFmtId="166" fontId="19" fillId="33" borderId="10" xfId="1" applyNumberFormat="1" applyFont="1" applyFill="1" applyBorder="1" applyAlignment="1">
      <alignment horizontal="center" vertical="center"/>
    </xf>
    <xf numFmtId="165" fontId="19" fillId="33" borderId="0" xfId="1" applyNumberFormat="1" applyFont="1" applyFill="1" applyAlignment="1">
      <alignment horizontal="center" vertical="center"/>
    </xf>
    <xf numFmtId="165" fontId="19" fillId="33" borderId="10" xfId="1" applyNumberFormat="1" applyFont="1" applyFill="1" applyBorder="1" applyAlignment="1">
      <alignment horizontal="center" vertical="center"/>
    </xf>
    <xf numFmtId="0" fontId="16" fillId="0" borderId="11" xfId="0" applyFont="1" applyBorder="1"/>
    <xf numFmtId="0" fontId="16" fillId="0" borderId="11" xfId="0" applyFont="1" applyBorder="1" applyAlignment="1">
      <alignment horizontal="center"/>
    </xf>
    <xf numFmtId="0" fontId="16" fillId="0" borderId="11" xfId="0" applyFont="1" applyBorder="1" applyAlignment="1">
      <alignment wrapText="1"/>
    </xf>
    <xf numFmtId="0" fontId="0" fillId="33" borderId="11" xfId="0" applyFill="1" applyBorder="1"/>
    <xf numFmtId="0" fontId="16" fillId="0" borderId="11" xfId="0" applyFont="1" applyBorder="1" applyAlignment="1">
      <alignment horizontal="center" wrapText="1"/>
    </xf>
    <xf numFmtId="166" fontId="19" fillId="33" borderId="11" xfId="1" applyNumberFormat="1" applyFont="1" applyFill="1" applyBorder="1" applyAlignment="1">
      <alignment horizontal="center" vertical="center"/>
    </xf>
    <xf numFmtId="165" fontId="19" fillId="33" borderId="11" xfId="1" applyNumberFormat="1" applyFont="1" applyFill="1" applyBorder="1" applyAlignment="1">
      <alignment horizontal="center" vertical="center"/>
    </xf>
    <xf numFmtId="168" fontId="19" fillId="33" borderId="11" xfId="43" applyNumberFormat="1" applyFont="1" applyFill="1" applyBorder="1" applyAlignment="1">
      <alignment horizontal="center" vertical="center"/>
    </xf>
    <xf numFmtId="168" fontId="19" fillId="0" borderId="0" xfId="43" applyNumberFormat="1" applyFont="1" applyAlignment="1">
      <alignment horizontal="center" vertical="center"/>
    </xf>
    <xf numFmtId="168" fontId="19" fillId="33" borderId="0" xfId="43" applyNumberFormat="1" applyFont="1" applyFill="1" applyAlignment="1">
      <alignment horizontal="center" vertical="center"/>
    </xf>
    <xf numFmtId="167" fontId="20" fillId="33" borderId="0" xfId="43" applyNumberFormat="1" applyFont="1" applyFill="1" applyBorder="1" applyAlignment="1">
      <alignment horizontal="center" vertical="center"/>
    </xf>
    <xf numFmtId="167" fontId="20" fillId="0" borderId="0" xfId="43" applyNumberFormat="1" applyFont="1" applyFill="1" applyBorder="1" applyAlignment="1">
      <alignment horizontal="center" vertical="center"/>
    </xf>
    <xf numFmtId="167" fontId="20" fillId="33" borderId="12" xfId="43" applyNumberFormat="1" applyFont="1" applyFill="1" applyBorder="1" applyAlignment="1">
      <alignment horizontal="center" vertical="center"/>
    </xf>
    <xf numFmtId="167" fontId="0" fillId="33" borderId="12" xfId="43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right" vertical="center"/>
    </xf>
    <xf numFmtId="0" fontId="16" fillId="0" borderId="11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167" fontId="20" fillId="33" borderId="14" xfId="43" applyNumberFormat="1" applyFont="1" applyFill="1" applyBorder="1" applyAlignment="1">
      <alignment horizontal="center" vertical="center"/>
    </xf>
    <xf numFmtId="167" fontId="0" fillId="33" borderId="14" xfId="43" applyNumberFormat="1" applyFont="1" applyFill="1" applyBorder="1" applyAlignment="1">
      <alignment horizontal="center"/>
    </xf>
    <xf numFmtId="167" fontId="0" fillId="34" borderId="0" xfId="43" applyNumberFormat="1" applyFont="1" applyFill="1" applyBorder="1" applyAlignment="1">
      <alignment horizontal="center"/>
    </xf>
    <xf numFmtId="169" fontId="0" fillId="33" borderId="11" xfId="0" applyNumberFormat="1" applyFill="1" applyBorder="1"/>
    <xf numFmtId="169" fontId="0" fillId="0" borderId="0" xfId="0" applyNumberFormat="1"/>
    <xf numFmtId="169" fontId="0" fillId="33" borderId="10" xfId="0" applyNumberFormat="1" applyFill="1" applyBorder="1"/>
    <xf numFmtId="169" fontId="0" fillId="33" borderId="0" xfId="0" applyNumberFormat="1" applyFill="1"/>
    <xf numFmtId="10" fontId="0" fillId="0" borderId="0" xfId="43" applyNumberFormat="1" applyFont="1"/>
    <xf numFmtId="9" fontId="0" fillId="33" borderId="11" xfId="43" applyFont="1" applyFill="1" applyBorder="1"/>
    <xf numFmtId="0" fontId="16" fillId="0" borderId="14" xfId="0" applyFont="1" applyBorder="1"/>
    <xf numFmtId="169" fontId="16" fillId="0" borderId="14" xfId="0" applyNumberFormat="1" applyFont="1" applyBorder="1"/>
    <xf numFmtId="9" fontId="16" fillId="0" borderId="14" xfId="43" applyFont="1" applyBorder="1"/>
    <xf numFmtId="9" fontId="0" fillId="0" borderId="0" xfId="43" applyFont="1" applyBorder="1"/>
    <xf numFmtId="9" fontId="0" fillId="33" borderId="0" xfId="43" applyFont="1" applyFill="1" applyBorder="1"/>
    <xf numFmtId="167" fontId="20" fillId="0" borderId="14" xfId="43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NumberForma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numFmt numFmtId="0" formatCode="General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26" Type="http://schemas.openxmlformats.org/officeDocument/2006/relationships/customXml" Target="../customXml/item1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7.xml"/><Relationship Id="rId34" Type="http://schemas.openxmlformats.org/officeDocument/2006/relationships/customXml" Target="../customXml/item20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5" Type="http://schemas.openxmlformats.org/officeDocument/2006/relationships/customXml" Target="../customXml/item11.xml"/><Relationship Id="rId33" Type="http://schemas.openxmlformats.org/officeDocument/2006/relationships/customXml" Target="../customXml/item1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29" Type="http://schemas.openxmlformats.org/officeDocument/2006/relationships/customXml" Target="../customXml/item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24" Type="http://schemas.openxmlformats.org/officeDocument/2006/relationships/customXml" Target="../customXml/item10.xml"/><Relationship Id="rId32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23" Type="http://schemas.openxmlformats.org/officeDocument/2006/relationships/customXml" Target="../customXml/item9.xml"/><Relationship Id="rId28" Type="http://schemas.openxmlformats.org/officeDocument/2006/relationships/customXml" Target="../customXml/item14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31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Relationship Id="rId22" Type="http://schemas.openxmlformats.org/officeDocument/2006/relationships/customXml" Target="../customXml/item8.xml"/><Relationship Id="rId27" Type="http://schemas.openxmlformats.org/officeDocument/2006/relationships/customXml" Target="../customXml/item13.xml"/><Relationship Id="rId30" Type="http://schemas.openxmlformats.org/officeDocument/2006/relationships/customXml" Target="../customXml/item1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Trends in MB Food and Beverage Manufacturing Trade Balance 2019-2023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'Trade Balance'!$A$4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'Trade Balance'!$B$3:$F$3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'Trade Balance'!$B$4:$F$4</c:f>
              <c:numCache>
                <c:formatCode>0.0</c:formatCode>
                <c:ptCount val="5"/>
                <c:pt idx="0">
                  <c:v>2840.9356280000002</c:v>
                </c:pt>
                <c:pt idx="1">
                  <c:v>3307.4459449999999</c:v>
                </c:pt>
                <c:pt idx="2">
                  <c:v>3837.3769600000001</c:v>
                </c:pt>
                <c:pt idx="3">
                  <c:v>4123.9421849999999</c:v>
                </c:pt>
                <c:pt idx="4">
                  <c:v>4512.7162429999998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A0-41CE-AA60-6AA82A4D55AB}"/>
            </c:ext>
          </c:extLst>
        </c:ser>
        <c:ser>
          <c:idx val="1"/>
          <c:order val="1"/>
          <c:tx>
            <c:strRef>
              <c:f>'Trade Balance'!$A$5</c:f>
              <c:strCache>
                <c:ptCount val="1"/>
                <c:pt idx="0">
                  <c:v>Imports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'Trade Balance'!$B$3:$F$3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'Trade Balance'!$B$5:$F$5</c:f>
              <c:numCache>
                <c:formatCode>0.0</c:formatCode>
                <c:ptCount val="5"/>
                <c:pt idx="0">
                  <c:v>908.85400400000003</c:v>
                </c:pt>
                <c:pt idx="1">
                  <c:v>1045.9512259999999</c:v>
                </c:pt>
                <c:pt idx="2">
                  <c:v>1174.63437</c:v>
                </c:pt>
                <c:pt idx="3">
                  <c:v>1338.1566290000001</c:v>
                </c:pt>
                <c:pt idx="4">
                  <c:v>1427.4330070000001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0-41CE-AA60-6AA82A4D55AB}"/>
            </c:ext>
          </c:extLst>
        </c:ser>
        <c:ser>
          <c:idx val="2"/>
          <c:order val="2"/>
          <c:tx>
            <c:strRef>
              <c:f>'Trade Balance'!$A$6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254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'Trade Balance'!$B$3:$F$3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'Trade Balance'!$B$6:$F$6</c:f>
              <c:numCache>
                <c:formatCode>0.0</c:formatCode>
                <c:ptCount val="5"/>
                <c:pt idx="0">
                  <c:v>1932.0816239999999</c:v>
                </c:pt>
                <c:pt idx="1">
                  <c:v>2261.4947189999998</c:v>
                </c:pt>
                <c:pt idx="2">
                  <c:v>2662.7425899999998</c:v>
                </c:pt>
                <c:pt idx="3">
                  <c:v>2785.7855559999998</c:v>
                </c:pt>
                <c:pt idx="4">
                  <c:v>3085.2832360000002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A0-41CE-AA60-6AA82A4D5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544712"/>
        <c:axId val="1051538152"/>
      </c:lineChart>
      <c:catAx>
        <c:axId val="105154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38152"/>
        <c:crosses val="autoZero"/>
        <c:auto val="1"/>
        <c:lblAlgn val="ctr"/>
        <c:lblOffset val="100"/>
        <c:noMultiLvlLbl val="0"/>
      </c:catAx>
      <c:valAx>
        <c:axId val="10515381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Millions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54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Top 5 MB Food and Beverage</a:t>
            </a:r>
            <a:r>
              <a:rPr lang="en-CA" baseline="0"/>
              <a:t> Manufacturing Export Commodities</a:t>
            </a:r>
          </a:p>
          <a:p>
            <a:pPr>
              <a:defRPr/>
            </a:pPr>
            <a:r>
              <a:rPr lang="en-CA" baseline="0"/>
              <a:t>2019-2023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Exports!$A$4</c:f>
              <c:strCache>
                <c:ptCount val="1"/>
                <c:pt idx="0">
                  <c:v>Animal food manufacturing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Exports!$B$3:$F$3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Exports!$B$4:$F$4</c:f>
              <c:numCache>
                <c:formatCode>0.0</c:formatCode>
                <c:ptCount val="5"/>
                <c:pt idx="0">
                  <c:v>68.977982999999995</c:v>
                </c:pt>
                <c:pt idx="1">
                  <c:v>81.714252000000002</c:v>
                </c:pt>
                <c:pt idx="2">
                  <c:v>80.103712000000002</c:v>
                </c:pt>
                <c:pt idx="3">
                  <c:v>106.560301</c:v>
                </c:pt>
                <c:pt idx="4">
                  <c:v>78.914473000000001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1E-455F-ACC0-76EC1CAAFCE0}"/>
            </c:ext>
          </c:extLst>
        </c:ser>
        <c:ser>
          <c:idx val="4"/>
          <c:order val="1"/>
          <c:tx>
            <c:strRef>
              <c:f>Exports!$A$8</c:f>
              <c:strCache>
                <c:ptCount val="1"/>
                <c:pt idx="0">
                  <c:v>Fruit and vegetable preserving and specialty food manufacturing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Exports!$B$3:$F$3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Exports!$B$8:$F$8</c:f>
              <c:numCache>
                <c:formatCode>0.0</c:formatCode>
                <c:ptCount val="5"/>
                <c:pt idx="0">
                  <c:v>409.94664799999998</c:v>
                </c:pt>
                <c:pt idx="1">
                  <c:v>495.414199</c:v>
                </c:pt>
                <c:pt idx="2">
                  <c:v>637.818622</c:v>
                </c:pt>
                <c:pt idx="3">
                  <c:v>680.17788399999995</c:v>
                </c:pt>
                <c:pt idx="4">
                  <c:v>659.49977899999999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1E-455F-ACC0-76EC1CAAFCE0}"/>
            </c:ext>
          </c:extLst>
        </c:ser>
        <c:ser>
          <c:idx val="5"/>
          <c:order val="2"/>
          <c:tx>
            <c:strRef>
              <c:f>Exports!$A$9</c:f>
              <c:strCache>
                <c:ptCount val="1"/>
                <c:pt idx="0">
                  <c:v>Grain and oilseed milling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Exports!$B$3:$F$3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Exports!$B$9:$F$9</c:f>
              <c:numCache>
                <c:formatCode>0.0</c:formatCode>
                <c:ptCount val="5"/>
                <c:pt idx="0">
                  <c:v>990.00799500000005</c:v>
                </c:pt>
                <c:pt idx="1">
                  <c:v>1101.1537900000001</c:v>
                </c:pt>
                <c:pt idx="2">
                  <c:v>1440.953978</c:v>
                </c:pt>
                <c:pt idx="3">
                  <c:v>1770.082692</c:v>
                </c:pt>
                <c:pt idx="4">
                  <c:v>2101.5588779999998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1E-455F-ACC0-76EC1CAAFCE0}"/>
            </c:ext>
          </c:extLst>
        </c:ser>
        <c:ser>
          <c:idx val="6"/>
          <c:order val="3"/>
          <c:tx>
            <c:strRef>
              <c:f>Exports!$A$10</c:f>
              <c:strCache>
                <c:ptCount val="1"/>
                <c:pt idx="0">
                  <c:v>Meat product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Exports!$B$3:$F$3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Exports!$B$10:$F$10</c:f>
              <c:numCache>
                <c:formatCode>0.0</c:formatCode>
                <c:ptCount val="5"/>
                <c:pt idx="0">
                  <c:v>1231.747813</c:v>
                </c:pt>
                <c:pt idx="1">
                  <c:v>1509.5083460000001</c:v>
                </c:pt>
                <c:pt idx="2">
                  <c:v>1534.3167570000001</c:v>
                </c:pt>
                <c:pt idx="3">
                  <c:v>1392.2709460000001</c:v>
                </c:pt>
                <c:pt idx="4">
                  <c:v>1498.2449919999999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1E-455F-ACC0-76EC1CAAFCE0}"/>
            </c:ext>
          </c:extLst>
        </c:ser>
        <c:ser>
          <c:idx val="8"/>
          <c:order val="4"/>
          <c:tx>
            <c:strRef>
              <c:f>Exports!$A$12</c:f>
              <c:strCache>
                <c:ptCount val="1"/>
                <c:pt idx="0">
                  <c:v>Seafood product preparation and packaging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Exports!$B$3:$F$3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Exports!$B$12:$F$12</c:f>
              <c:numCache>
                <c:formatCode>0.0</c:formatCode>
                <c:ptCount val="5"/>
                <c:pt idx="0">
                  <c:v>60.631214999999997</c:v>
                </c:pt>
                <c:pt idx="1">
                  <c:v>47.478527</c:v>
                </c:pt>
                <c:pt idx="2">
                  <c:v>55.474632</c:v>
                </c:pt>
                <c:pt idx="3">
                  <c:v>56.589136000000003</c:v>
                </c:pt>
                <c:pt idx="4">
                  <c:v>63.730369000000003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1E-455F-ACC0-76EC1CAAFCE0}"/>
            </c:ext>
          </c:extLst>
        </c:ser>
        <c:ser>
          <c:idx val="1"/>
          <c:order val="5"/>
          <c:tx>
            <c:strRef>
              <c:f>Exports!$A$14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Exports!$B$14:$F$14</c:f>
              <c:numCache>
                <c:formatCode>_-* #,##0.0_-;\-* #,##0.0_-;_-* "-"??_-;_-@_-</c:formatCode>
                <c:ptCount val="5"/>
                <c:pt idx="0">
                  <c:v>2840.9356280000002</c:v>
                </c:pt>
                <c:pt idx="1">
                  <c:v>3307.4459450000004</c:v>
                </c:pt>
                <c:pt idx="2">
                  <c:v>3837.3769600000001</c:v>
                </c:pt>
                <c:pt idx="3">
                  <c:v>4123.9421849999999</c:v>
                </c:pt>
                <c:pt idx="4">
                  <c:v>4512.7162429999998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51E-455F-ACC0-76EC1CAAF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536528"/>
        <c:axId val="1056542432"/>
      </c:lineChart>
      <c:catAx>
        <c:axId val="105653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542432"/>
        <c:crosses val="autoZero"/>
        <c:auto val="1"/>
        <c:lblAlgn val="ctr"/>
        <c:lblOffset val="100"/>
        <c:noMultiLvlLbl val="0"/>
      </c:catAx>
      <c:valAx>
        <c:axId val="1056542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Millions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53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600" b="0" i="0" baseline="0">
                <a:effectLst/>
              </a:rPr>
              <a:t>Top 5 MB Food and Beverage Manufacturing Export Destinations</a:t>
            </a:r>
            <a:br>
              <a:rPr lang="en-CA" sz="1600" b="0" i="0" baseline="0">
                <a:effectLst/>
              </a:rPr>
            </a:br>
            <a:r>
              <a:rPr lang="en-CA" sz="1600" b="0" i="0" baseline="0">
                <a:effectLst/>
              </a:rPr>
              <a:t>2023</a:t>
            </a:r>
            <a:endParaRPr lang="en-CA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Exports!$A$44:$A$48</c:f>
              <c:strCache>
                <c:ptCount val="5"/>
                <c:pt idx="0">
                  <c:v>United States</c:v>
                </c:pt>
                <c:pt idx="1">
                  <c:v>Japan</c:v>
                </c:pt>
                <c:pt idx="2">
                  <c:v>Mexico</c:v>
                </c:pt>
                <c:pt idx="3">
                  <c:v>China</c:v>
                </c:pt>
                <c:pt idx="4">
                  <c:v>Korea, South</c:v>
                </c:pt>
              </c:strCache>
            </c:strRef>
          </c:cat>
          <c:val>
            <c:numRef>
              <c:f>Exports!$H$44:$H$48</c:f>
              <c:numCache>
                <c:formatCode>0%</c:formatCode>
                <c:ptCount val="5"/>
                <c:pt idx="0">
                  <c:v>0.71467961939835178</c:v>
                </c:pt>
                <c:pt idx="1">
                  <c:v>0.11188248669150812</c:v>
                </c:pt>
                <c:pt idx="2">
                  <c:v>6.7474278816515437E-2</c:v>
                </c:pt>
                <c:pt idx="3">
                  <c:v>3.8165180065809864E-2</c:v>
                </c:pt>
                <c:pt idx="4">
                  <c:v>3.6870009555351517E-2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5-47E9-887E-C4CB2BB6F8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12349224"/>
        <c:axId val="1608283400"/>
      </c:barChart>
      <c:catAx>
        <c:axId val="1612349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283400"/>
        <c:crosses val="autoZero"/>
        <c:auto val="1"/>
        <c:lblAlgn val="ctr"/>
        <c:lblOffset val="100"/>
        <c:noMultiLvlLbl val="0"/>
      </c:catAx>
      <c:valAx>
        <c:axId val="1608283400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349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baseline="0">
                <a:effectLst/>
              </a:rPr>
              <a:t>Top 5 MB Food and Beverage Manufacturing Import Commodities</a:t>
            </a:r>
            <a:endParaRPr lang="en-CA" sz="1100">
              <a:effectLst/>
            </a:endParaRPr>
          </a:p>
          <a:p>
            <a:pPr>
              <a:defRPr/>
            </a:pPr>
            <a:r>
              <a:rPr lang="en-CA" sz="1400" b="0" i="0" baseline="0">
                <a:effectLst/>
              </a:rPr>
              <a:t>2019-2023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Imports!$A$4</c:f>
              <c:strCache>
                <c:ptCount val="1"/>
                <c:pt idx="0">
                  <c:v>Animal food manufacturing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Imports!$B$4:$F$4</c:f>
              <c:numCache>
                <c:formatCode>0.0</c:formatCode>
                <c:ptCount val="5"/>
                <c:pt idx="0">
                  <c:v>120.289074</c:v>
                </c:pt>
                <c:pt idx="1">
                  <c:v>134.35293200000001</c:v>
                </c:pt>
                <c:pt idx="2">
                  <c:v>137.40542099999999</c:v>
                </c:pt>
                <c:pt idx="3">
                  <c:v>144.28559300000001</c:v>
                </c:pt>
                <c:pt idx="4">
                  <c:v>170.001137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F-4FE5-99CE-389AF171909E}"/>
            </c:ext>
          </c:extLst>
        </c:ser>
        <c:ser>
          <c:idx val="2"/>
          <c:order val="1"/>
          <c:tx>
            <c:strRef>
              <c:f>Imports!$A$6</c:f>
              <c:strCache>
                <c:ptCount val="1"/>
                <c:pt idx="0">
                  <c:v>Beverage 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Imports!$B$6:$F$6</c:f>
              <c:numCache>
                <c:formatCode>0.0</c:formatCode>
                <c:ptCount val="5"/>
                <c:pt idx="0">
                  <c:v>112.447503</c:v>
                </c:pt>
                <c:pt idx="1">
                  <c:v>124.30865300000001</c:v>
                </c:pt>
                <c:pt idx="2">
                  <c:v>117.390084</c:v>
                </c:pt>
                <c:pt idx="3">
                  <c:v>115.756175</c:v>
                </c:pt>
                <c:pt idx="4">
                  <c:v>93.673023999999998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F-4FE5-99CE-389AF171909E}"/>
            </c:ext>
          </c:extLst>
        </c:ser>
        <c:ser>
          <c:idx val="5"/>
          <c:order val="2"/>
          <c:tx>
            <c:strRef>
              <c:f>Imports!$A$9</c:f>
              <c:strCache>
                <c:ptCount val="1"/>
                <c:pt idx="0">
                  <c:v>Grain and oilseed milling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Imports!$B$9:$F$9</c:f>
              <c:numCache>
                <c:formatCode>0.0</c:formatCode>
                <c:ptCount val="5"/>
                <c:pt idx="0">
                  <c:v>196.53408400000001</c:v>
                </c:pt>
                <c:pt idx="1">
                  <c:v>228.48295400000001</c:v>
                </c:pt>
                <c:pt idx="2">
                  <c:v>306.27664399999998</c:v>
                </c:pt>
                <c:pt idx="3">
                  <c:v>384.66046999999998</c:v>
                </c:pt>
                <c:pt idx="4">
                  <c:v>363.53277100000003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0F-4FE5-99CE-389AF171909E}"/>
            </c:ext>
          </c:extLst>
        </c:ser>
        <c:ser>
          <c:idx val="6"/>
          <c:order val="3"/>
          <c:tx>
            <c:strRef>
              <c:f>Imports!$A$10</c:f>
              <c:strCache>
                <c:ptCount val="1"/>
                <c:pt idx="0">
                  <c:v>Meat product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Imports!$B$10:$F$10</c:f>
              <c:numCache>
                <c:formatCode>0.0</c:formatCode>
                <c:ptCount val="5"/>
                <c:pt idx="0">
                  <c:v>184.20138499999999</c:v>
                </c:pt>
                <c:pt idx="1">
                  <c:v>237.78614200000001</c:v>
                </c:pt>
                <c:pt idx="2">
                  <c:v>252.38552000000001</c:v>
                </c:pt>
                <c:pt idx="3">
                  <c:v>292.04405100000002</c:v>
                </c:pt>
                <c:pt idx="4">
                  <c:v>344.70222000000001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0F-4FE5-99CE-389AF171909E}"/>
            </c:ext>
          </c:extLst>
        </c:ser>
        <c:ser>
          <c:idx val="7"/>
          <c:order val="4"/>
          <c:tx>
            <c:strRef>
              <c:f>Imports!$A$11</c:f>
              <c:strCache>
                <c:ptCount val="1"/>
                <c:pt idx="0">
                  <c:v>Other food manufacturing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Imports!$B$11:$F$11</c:f>
              <c:numCache>
                <c:formatCode>0.0</c:formatCode>
                <c:ptCount val="5"/>
                <c:pt idx="0">
                  <c:v>124.18642199999999</c:v>
                </c:pt>
                <c:pt idx="1">
                  <c:v>128.41400100000001</c:v>
                </c:pt>
                <c:pt idx="2">
                  <c:v>147.016323</c:v>
                </c:pt>
                <c:pt idx="3">
                  <c:v>167.821234</c:v>
                </c:pt>
                <c:pt idx="4">
                  <c:v>176.33045200000001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0F-4FE5-99CE-389AF171909E}"/>
            </c:ext>
          </c:extLst>
        </c:ser>
        <c:ser>
          <c:idx val="10"/>
          <c:order val="5"/>
          <c:tx>
            <c:strRef>
              <c:f>Imports!$A$14</c:f>
              <c:strCache>
                <c:ptCount val="1"/>
                <c:pt idx="0">
                  <c:v>Grand Total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Imports!$B$3:$F$3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Imports!$B$14:$F$14</c:f>
              <c:numCache>
                <c:formatCode>_-* #,##0.0_-;\-* #,##0.0_-;_-* "-"??_-;_-@_-</c:formatCode>
                <c:ptCount val="5"/>
                <c:pt idx="0">
                  <c:v>908.85400399999992</c:v>
                </c:pt>
                <c:pt idx="1">
                  <c:v>1045.9512259999999</c:v>
                </c:pt>
                <c:pt idx="2">
                  <c:v>1174.63437</c:v>
                </c:pt>
                <c:pt idx="3">
                  <c:v>1338.1566290000001</c:v>
                </c:pt>
                <c:pt idx="4">
                  <c:v>1427.4330070000001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40F-4FE5-99CE-389AF1719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288696"/>
        <c:axId val="602290336"/>
      </c:lineChart>
      <c:catAx>
        <c:axId val="60228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290336"/>
        <c:crosses val="autoZero"/>
        <c:auto val="1"/>
        <c:lblAlgn val="ctr"/>
        <c:lblOffset val="100"/>
        <c:noMultiLvlLbl val="0"/>
      </c:catAx>
      <c:valAx>
        <c:axId val="602290336"/>
        <c:scaling>
          <c:orientation val="minMax"/>
          <c:min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Millions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28869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81359022600051"/>
          <c:y val="0.89994564539223088"/>
          <c:w val="0.66943476645065403"/>
          <c:h val="8.6624325061704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6</xdr:col>
      <xdr:colOff>636270</xdr:colOff>
      <xdr:row>1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8267700" cy="1605915"/>
        </a:xfrm>
        <a:prstGeom prst="rect">
          <a:avLst/>
        </a:prstGeom>
      </xdr:spPr>
    </xdr:pic>
    <xdr:clientData/>
  </xdr:twoCellAnchor>
  <xdr:twoCellAnchor>
    <xdr:from>
      <xdr:col>0</xdr:col>
      <xdr:colOff>845820</xdr:colOff>
      <xdr:row>0</xdr:row>
      <xdr:rowOff>891540</xdr:rowOff>
    </xdr:from>
    <xdr:to>
      <xdr:col>3</xdr:col>
      <xdr:colOff>579120</xdr:colOff>
      <xdr:row>1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5820" y="891540"/>
          <a:ext cx="4937760" cy="899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CA" sz="1800" b="0">
              <a:solidFill>
                <a:schemeClr val="bg1"/>
              </a:solidFill>
            </a:rPr>
            <a:t>Manitoba Food and Beverage Manufacturing Trade Balance 2019-2023 ($ Millions CAD)</a:t>
          </a:r>
        </a:p>
      </xdr:txBody>
    </xdr:sp>
    <xdr:clientData/>
  </xdr:twoCellAnchor>
  <xdr:twoCellAnchor>
    <xdr:from>
      <xdr:col>0</xdr:col>
      <xdr:colOff>30480</xdr:colOff>
      <xdr:row>7</xdr:row>
      <xdr:rowOff>26670</xdr:rowOff>
    </xdr:from>
    <xdr:to>
      <xdr:col>5</xdr:col>
      <xdr:colOff>655320</xdr:colOff>
      <xdr:row>22</xdr:row>
      <xdr:rowOff>26670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9</xdr:col>
      <xdr:colOff>381000</xdr:colOff>
      <xdr:row>1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10248900" cy="1605915"/>
        </a:xfrm>
        <a:prstGeom prst="rect">
          <a:avLst/>
        </a:prstGeom>
      </xdr:spPr>
    </xdr:pic>
    <xdr:clientData/>
  </xdr:twoCellAnchor>
  <xdr:twoCellAnchor>
    <xdr:from>
      <xdr:col>0</xdr:col>
      <xdr:colOff>958215</xdr:colOff>
      <xdr:row>0</xdr:row>
      <xdr:rowOff>895350</xdr:rowOff>
    </xdr:from>
    <xdr:to>
      <xdr:col>4</xdr:col>
      <xdr:colOff>447675</xdr:colOff>
      <xdr:row>1</xdr:row>
      <xdr:rowOff>194310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8215" y="895350"/>
          <a:ext cx="6318885" cy="899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CA" sz="1800" b="0">
              <a:solidFill>
                <a:schemeClr val="bg1"/>
              </a:solidFill>
            </a:rPr>
            <a:t>Manitoba Food and Beverage Manufacturing </a:t>
          </a:r>
          <a:br>
            <a:rPr lang="en-CA" sz="1800" b="0">
              <a:solidFill>
                <a:schemeClr val="bg1"/>
              </a:solidFill>
            </a:rPr>
          </a:br>
          <a:r>
            <a:rPr lang="en-CA" sz="1800" b="0">
              <a:solidFill>
                <a:schemeClr val="bg1"/>
              </a:solidFill>
            </a:rPr>
            <a:t>Exports 2019-2023 ($ millions CAD)</a:t>
          </a:r>
        </a:p>
      </xdr:txBody>
    </xdr:sp>
    <xdr:clientData/>
  </xdr:twoCellAnchor>
  <xdr:twoCellAnchor>
    <xdr:from>
      <xdr:col>0</xdr:col>
      <xdr:colOff>41910</xdr:colOff>
      <xdr:row>16</xdr:row>
      <xdr:rowOff>3810</xdr:rowOff>
    </xdr:from>
    <xdr:to>
      <xdr:col>5</xdr:col>
      <xdr:colOff>640080</xdr:colOff>
      <xdr:row>38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50</xdr:row>
      <xdr:rowOff>13334</xdr:rowOff>
    </xdr:from>
    <xdr:to>
      <xdr:col>6</xdr:col>
      <xdr:colOff>38100</xdr:colOff>
      <xdr:row>73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9</xdr:col>
      <xdr:colOff>7620</xdr:colOff>
      <xdr:row>1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10012680" cy="1605915"/>
        </a:xfrm>
        <a:prstGeom prst="rect">
          <a:avLst/>
        </a:prstGeom>
      </xdr:spPr>
    </xdr:pic>
    <xdr:clientData/>
  </xdr:twoCellAnchor>
  <xdr:twoCellAnchor>
    <xdr:from>
      <xdr:col>0</xdr:col>
      <xdr:colOff>2484120</xdr:colOff>
      <xdr:row>0</xdr:row>
      <xdr:rowOff>876300</xdr:rowOff>
    </xdr:from>
    <xdr:to>
      <xdr:col>6</xdr:col>
      <xdr:colOff>274320</xdr:colOff>
      <xdr:row>1</xdr:row>
      <xdr:rowOff>175260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484120" y="876300"/>
          <a:ext cx="4724400" cy="899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CA" sz="1800" b="0">
              <a:solidFill>
                <a:schemeClr val="bg1"/>
              </a:solidFill>
            </a:rPr>
            <a:t>Manitoba Food and Beverage Manufacturing Imports 2019-2023 ($ Millions CAD)</a:t>
          </a:r>
        </a:p>
      </xdr:txBody>
    </xdr:sp>
    <xdr:clientData/>
  </xdr:twoCellAnchor>
  <xdr:twoCellAnchor>
    <xdr:from>
      <xdr:col>0</xdr:col>
      <xdr:colOff>30480</xdr:colOff>
      <xdr:row>15</xdr:row>
      <xdr:rowOff>57150</xdr:rowOff>
    </xdr:from>
    <xdr:to>
      <xdr:col>5</xdr:col>
      <xdr:colOff>632460</xdr:colOff>
      <xdr:row>38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i, Calvin" refreshedDate="45373.612126504631" createdVersion="6" refreshedVersion="8" minRefreshableVersion="3" recordCount="150" xr:uid="{00000000-000A-0000-FFFF-FFFF00000000}">
  <cacheSource type="worksheet">
    <worksheetSource name="Table1"/>
  </cacheSource>
  <cacheFields count="4">
    <cacheField name="Food and Beverage Manufacturing" numFmtId="0">
      <sharedItems count="10">
        <s v="Animal food manufacturing"/>
        <s v="Grain and oilseed milling"/>
        <s v="Sugar and confectionery product manufacturing"/>
        <s v="Fruit and vegetable preserving and specialty food manufacturing"/>
        <s v="Dairy product manufacturing"/>
        <s v="Meat product manufacturing"/>
        <s v="Seafood product preparation and packaging"/>
        <s v="Bakeries and tortilla manufacturing"/>
        <s v="Other food manufacturing"/>
        <s v="Beverage manufacturing"/>
      </sharedItems>
    </cacheField>
    <cacheField name="Trade" numFmtId="0">
      <sharedItems count="5">
        <s v="Total Exports"/>
        <s v="Total Imports"/>
        <s v="Trade Balance"/>
        <s v="Exports" u="1"/>
        <s v="Imports" u="1"/>
      </sharedItems>
    </cacheField>
    <cacheField name="Year" numFmtId="0">
      <sharedItems containsMixedTypes="1" containsNumber="1" containsInteger="1" minValue="2017" maxValue="2021" count="10">
        <s v="2019"/>
        <s v="2020"/>
        <s v="2021"/>
        <s v="2022"/>
        <s v="2023"/>
        <n v="2018" u="1"/>
        <n v="2019" u="1"/>
        <n v="2020" u="1"/>
        <n v="2021" u="1"/>
        <n v="2017" u="1"/>
      </sharedItems>
    </cacheField>
    <cacheField name="Value" numFmtId="0">
      <sharedItems containsSemiMixedTypes="0" containsString="0" containsNumber="1" minValue="-152414630" maxValue="21015588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i, Calvin" refreshedDate="45373.621026388886" createdVersion="8" refreshedVersion="8" minRefreshableVersion="3" recordCount="489" xr:uid="{7A3A531A-AD92-4DE5-9858-57B5523AA0A3}">
  <cacheSource type="worksheet">
    <worksheetSource name="Table5"/>
  </cacheSource>
  <cacheFields count="8">
    <cacheField name="country" numFmtId="0">
      <sharedItems count="163">
        <s v="United States"/>
        <s v="Japan"/>
        <s v="Mexico"/>
        <s v="Korea, South"/>
        <s v="China"/>
        <s v="Philippines"/>
        <s v="Taiwan"/>
        <s v="Australia"/>
        <s v="New Zealand"/>
        <s v="Finland"/>
        <s v="Guatemala"/>
        <s v="Jamaica"/>
        <s v="Sweden"/>
        <s v="France (incl. Monaco, French Antilles)"/>
        <s v="Hong Kong"/>
        <s v="Singapore"/>
        <s v="Vietnam"/>
        <s v="Bulgaria"/>
        <s v="Macedonia"/>
        <s v="Myanmar (Burma)"/>
        <s v="Romania"/>
        <s v="Jordan"/>
        <s v="Bahamas"/>
        <s v="Venezuela"/>
        <s v="Trinidad and Tobago"/>
        <s v="Ukraine"/>
        <s v="Guyana"/>
        <s v="Congo (formerly Brazzaville)"/>
        <s v="Israel"/>
        <s v="Greece"/>
        <s v="U.S. Minor Outlying Islands"/>
        <s v="Poland"/>
        <s v="Georgia"/>
        <s v="United Arab Emirates"/>
        <s v="Panama"/>
        <s v="Dominican Republic"/>
        <s v="Saint Kitts and Nevis"/>
        <s v="Kuwait"/>
        <s v="Nicaragua"/>
        <s v="Cuba"/>
        <s v="Ghana"/>
        <s v="Aruba"/>
        <s v="Uruguay"/>
        <s v="French Polynesia"/>
        <s v="Bermuda"/>
        <s v="Angola"/>
        <s v="Equatorial Guinea"/>
        <s v="Cyprus"/>
        <s v="Russia"/>
        <s v="Comoros"/>
        <s v="Saint Vincent and the Grenadines"/>
        <s v="Saint Helena"/>
        <s v="Brunei Darussalam"/>
        <s v="Saint Pierre-Miquelon"/>
        <s v="Anguilla"/>
        <s v="Chad"/>
        <s v="Christmas Island"/>
        <s v="Gabon"/>
        <s v="Liberia"/>
        <s v="Suriname"/>
        <s v="Sierra Leone"/>
        <s v="Greenland"/>
        <s v="Grenada"/>
        <s v="Guam"/>
        <s v="Mauritania"/>
        <s v="Cameroon"/>
        <s v="Luxembourg"/>
        <s v="Zimbabwe"/>
        <s v="American Samoa"/>
        <s v="Timor-Leste"/>
        <s v="Burundi"/>
        <s v="Iran"/>
        <s v="Cayman Islands"/>
        <s v="Rwanda"/>
        <s v="Cambodia (Kampuchea)"/>
        <s v="Macau (Macao)"/>
        <s v="Congo (formerly Zaire)"/>
        <s v="Papua New Guinea"/>
        <s v="Senegal"/>
        <s v="Niger"/>
        <s v="Mongolia"/>
        <s v="Croatia"/>
        <s v="Madagascar"/>
        <s v="Antigua and Barbuda"/>
        <s v="Sudan"/>
        <s v="Oman (formerly Muscat and Oman)"/>
        <s v="Benin"/>
        <s v="Saint Lucia"/>
        <s v="Swaziland"/>
        <s v="Eritrea"/>
        <s v="Algeria"/>
        <s v="Bosnia-Hercegovina"/>
        <s v="Belize"/>
        <s v="Kazakhstan"/>
        <s v="Malawi"/>
        <s v="Zambia (Zambi)"/>
        <s v="Bolivia"/>
        <s v="Lithuania"/>
        <s v="Haiti"/>
        <s v="Fiji"/>
        <s v="Slovakia"/>
        <s v="Namibia"/>
        <s v="Côte-d'Ivoire"/>
        <s v="Bhutan"/>
        <s v="Albania"/>
        <s v="Tanzania"/>
        <s v="Estonia"/>
        <s v="Kenya"/>
        <s v="Uganda"/>
        <s v="Yemen"/>
        <s v="Syria"/>
        <s v="Lebanon"/>
        <s v="Afghanistan"/>
        <s v="Mauritius"/>
        <s v="Saudi Arabia"/>
        <s v="Uzbekistan"/>
        <s v="Pakistan"/>
        <s v="Ethiopia"/>
        <s v="El Salvador"/>
        <s v="Sri Lanka"/>
        <s v="Tunisia"/>
        <s v="South Africa"/>
        <s v="Slovenia"/>
        <s v="Iceland"/>
        <s v="Nepal"/>
        <s v="Moldova"/>
        <s v="Hungary"/>
        <s v="Latvia"/>
        <s v="Bangladesh"/>
        <s v="Paraguay"/>
        <s v="Morocco"/>
        <s v="Barbados"/>
        <s v="Honduras"/>
        <s v="Brazil"/>
        <s v="Ecuador"/>
        <s v="Switzerland"/>
        <s v="Serbia"/>
        <s v="Austria"/>
        <s v="Nigeria"/>
        <s v="Peru"/>
        <s v="Portugal"/>
        <s v="Czech Republic"/>
        <s v="Denmark"/>
        <s v="Costa Rica"/>
        <s v="Thailand"/>
        <s v="Argentina"/>
        <s v="Egypt"/>
        <s v="Norway"/>
        <s v="Colombia"/>
        <s v="Belgium"/>
        <s v="Chile"/>
        <s v="United Kingdom"/>
        <s v="Germany"/>
        <s v="Turkey"/>
        <s v="Re-Imports (Canada)"/>
        <s v="Ireland"/>
        <s v="Spain"/>
        <s v="Malaysia"/>
        <s v="India"/>
        <s v="Indonesia"/>
        <s v="Netherlands"/>
        <s v="Italy (incl. Vatican City State)"/>
        <s v="Total All Countries"/>
      </sharedItems>
    </cacheField>
    <cacheField name="Trade" numFmtId="0">
      <sharedItems count="3">
        <s v="Total Exports"/>
        <s v="Total Imports"/>
        <s v="Trade Balance"/>
      </sharedItems>
    </cacheField>
    <cacheField name="2019" numFmtId="0">
      <sharedItems containsString="0" containsBlank="1" containsNumber="1" containsInteger="1" minValue="-9731104" maxValue="2840935628"/>
    </cacheField>
    <cacheField name="2020" numFmtId="0">
      <sharedItems containsString="0" containsBlank="1" containsNumber="1" containsInteger="1" minValue="-11576438" maxValue="3307445945"/>
    </cacheField>
    <cacheField name="2021" numFmtId="0">
      <sharedItems containsString="0" containsBlank="1" containsNumber="1" containsInteger="1" minValue="-15499631" maxValue="3837376960"/>
    </cacheField>
    <cacheField name="2022" numFmtId="0">
      <sharedItems containsString="0" containsBlank="1" containsNumber="1" containsInteger="1" minValue="-18930608" maxValue="4123942185"/>
    </cacheField>
    <cacheField name="2023" numFmtId="0">
      <sharedItems containsString="0" containsBlank="1" containsNumber="1" containsInteger="1" minValue="-15980333" maxValue="4512716243"/>
    </cacheField>
    <cacheField name="Percentage" numFmtId="0">
      <sharedItems containsSemiMixedTypes="0" containsString="0" containsNumber="1" minValue="-3.5411783368361014E-3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x v="0"/>
    <x v="0"/>
    <x v="0"/>
    <n v="68977983"/>
  </r>
  <r>
    <x v="0"/>
    <x v="0"/>
    <x v="1"/>
    <n v="81714252"/>
  </r>
  <r>
    <x v="0"/>
    <x v="0"/>
    <x v="2"/>
    <n v="80103712"/>
  </r>
  <r>
    <x v="0"/>
    <x v="0"/>
    <x v="3"/>
    <n v="106560301"/>
  </r>
  <r>
    <x v="0"/>
    <x v="0"/>
    <x v="4"/>
    <n v="78914473"/>
  </r>
  <r>
    <x v="0"/>
    <x v="1"/>
    <x v="0"/>
    <n v="120289074"/>
  </r>
  <r>
    <x v="0"/>
    <x v="1"/>
    <x v="1"/>
    <n v="134352932"/>
  </r>
  <r>
    <x v="0"/>
    <x v="1"/>
    <x v="2"/>
    <n v="137405421"/>
  </r>
  <r>
    <x v="0"/>
    <x v="1"/>
    <x v="3"/>
    <n v="144285593"/>
  </r>
  <r>
    <x v="0"/>
    <x v="1"/>
    <x v="4"/>
    <n v="170001137"/>
  </r>
  <r>
    <x v="0"/>
    <x v="2"/>
    <x v="0"/>
    <n v="-51311091"/>
  </r>
  <r>
    <x v="0"/>
    <x v="2"/>
    <x v="1"/>
    <n v="-52638680"/>
  </r>
  <r>
    <x v="0"/>
    <x v="2"/>
    <x v="2"/>
    <n v="-57301709"/>
  </r>
  <r>
    <x v="0"/>
    <x v="2"/>
    <x v="3"/>
    <n v="-37725292"/>
  </r>
  <r>
    <x v="0"/>
    <x v="2"/>
    <x v="4"/>
    <n v="-91086664"/>
  </r>
  <r>
    <x v="1"/>
    <x v="0"/>
    <x v="0"/>
    <n v="990007995"/>
  </r>
  <r>
    <x v="1"/>
    <x v="0"/>
    <x v="1"/>
    <n v="1101153790"/>
  </r>
  <r>
    <x v="1"/>
    <x v="0"/>
    <x v="2"/>
    <n v="1440953978"/>
  </r>
  <r>
    <x v="1"/>
    <x v="0"/>
    <x v="3"/>
    <n v="1770082692"/>
  </r>
  <r>
    <x v="1"/>
    <x v="0"/>
    <x v="4"/>
    <n v="2101558878"/>
  </r>
  <r>
    <x v="1"/>
    <x v="1"/>
    <x v="0"/>
    <n v="196534084"/>
  </r>
  <r>
    <x v="1"/>
    <x v="1"/>
    <x v="1"/>
    <n v="228482954"/>
  </r>
  <r>
    <x v="1"/>
    <x v="1"/>
    <x v="2"/>
    <n v="306276644"/>
  </r>
  <r>
    <x v="1"/>
    <x v="1"/>
    <x v="3"/>
    <n v="384660470"/>
  </r>
  <r>
    <x v="1"/>
    <x v="1"/>
    <x v="4"/>
    <n v="363532771"/>
  </r>
  <r>
    <x v="1"/>
    <x v="2"/>
    <x v="0"/>
    <n v="793473911"/>
  </r>
  <r>
    <x v="1"/>
    <x v="2"/>
    <x v="1"/>
    <n v="872670836"/>
  </r>
  <r>
    <x v="1"/>
    <x v="2"/>
    <x v="2"/>
    <n v="1134677334"/>
  </r>
  <r>
    <x v="1"/>
    <x v="2"/>
    <x v="3"/>
    <n v="1385422222"/>
  </r>
  <r>
    <x v="1"/>
    <x v="2"/>
    <x v="4"/>
    <n v="1738026107"/>
  </r>
  <r>
    <x v="2"/>
    <x v="0"/>
    <x v="0"/>
    <n v="12474892"/>
  </r>
  <r>
    <x v="2"/>
    <x v="0"/>
    <x v="1"/>
    <n v="7762323"/>
  </r>
  <r>
    <x v="2"/>
    <x v="0"/>
    <x v="2"/>
    <n v="8696648"/>
  </r>
  <r>
    <x v="2"/>
    <x v="0"/>
    <x v="3"/>
    <n v="8263251"/>
  </r>
  <r>
    <x v="2"/>
    <x v="0"/>
    <x v="4"/>
    <n v="8994608"/>
  </r>
  <r>
    <x v="2"/>
    <x v="1"/>
    <x v="0"/>
    <n v="11600639"/>
  </r>
  <r>
    <x v="2"/>
    <x v="1"/>
    <x v="1"/>
    <n v="12212781"/>
  </r>
  <r>
    <x v="2"/>
    <x v="1"/>
    <x v="2"/>
    <n v="17369452"/>
  </r>
  <r>
    <x v="2"/>
    <x v="1"/>
    <x v="3"/>
    <n v="23032404"/>
  </r>
  <r>
    <x v="2"/>
    <x v="1"/>
    <x v="4"/>
    <n v="30215284"/>
  </r>
  <r>
    <x v="2"/>
    <x v="2"/>
    <x v="0"/>
    <n v="874253"/>
  </r>
  <r>
    <x v="2"/>
    <x v="2"/>
    <x v="1"/>
    <n v="-4450458"/>
  </r>
  <r>
    <x v="2"/>
    <x v="2"/>
    <x v="2"/>
    <n v="-8672804"/>
  </r>
  <r>
    <x v="2"/>
    <x v="2"/>
    <x v="3"/>
    <n v="-14769153"/>
  </r>
  <r>
    <x v="2"/>
    <x v="2"/>
    <x v="4"/>
    <n v="-21220676"/>
  </r>
  <r>
    <x v="3"/>
    <x v="0"/>
    <x v="0"/>
    <n v="409946648"/>
  </r>
  <r>
    <x v="3"/>
    <x v="0"/>
    <x v="1"/>
    <n v="495414199"/>
  </r>
  <r>
    <x v="3"/>
    <x v="0"/>
    <x v="2"/>
    <n v="637818622"/>
  </r>
  <r>
    <x v="3"/>
    <x v="0"/>
    <x v="3"/>
    <n v="680177884"/>
  </r>
  <r>
    <x v="3"/>
    <x v="0"/>
    <x v="4"/>
    <n v="659499779"/>
  </r>
  <r>
    <x v="3"/>
    <x v="1"/>
    <x v="0"/>
    <n v="68843594"/>
  </r>
  <r>
    <x v="3"/>
    <x v="1"/>
    <x v="1"/>
    <n v="80483342"/>
  </r>
  <r>
    <x v="3"/>
    <x v="1"/>
    <x v="2"/>
    <n v="72095148"/>
  </r>
  <r>
    <x v="3"/>
    <x v="1"/>
    <x v="3"/>
    <n v="73647272"/>
  </r>
  <r>
    <x v="3"/>
    <x v="1"/>
    <x v="4"/>
    <n v="106916629"/>
  </r>
  <r>
    <x v="3"/>
    <x v="2"/>
    <x v="0"/>
    <n v="341103054"/>
  </r>
  <r>
    <x v="3"/>
    <x v="2"/>
    <x v="1"/>
    <n v="414930857"/>
  </r>
  <r>
    <x v="3"/>
    <x v="2"/>
    <x v="2"/>
    <n v="565723474"/>
  </r>
  <r>
    <x v="3"/>
    <x v="2"/>
    <x v="3"/>
    <n v="606530612"/>
  </r>
  <r>
    <x v="3"/>
    <x v="2"/>
    <x v="4"/>
    <n v="552583150"/>
  </r>
  <r>
    <x v="4"/>
    <x v="0"/>
    <x v="0"/>
    <n v="18144568"/>
  </r>
  <r>
    <x v="4"/>
    <x v="0"/>
    <x v="1"/>
    <n v="8058064"/>
  </r>
  <r>
    <x v="4"/>
    <x v="0"/>
    <x v="2"/>
    <n v="9355351"/>
  </r>
  <r>
    <x v="4"/>
    <x v="0"/>
    <x v="3"/>
    <n v="11472940"/>
  </r>
  <r>
    <x v="4"/>
    <x v="0"/>
    <x v="4"/>
    <n v="9962250"/>
  </r>
  <r>
    <x v="4"/>
    <x v="1"/>
    <x v="0"/>
    <n v="18100262"/>
  </r>
  <r>
    <x v="4"/>
    <x v="1"/>
    <x v="1"/>
    <n v="25416379"/>
  </r>
  <r>
    <x v="4"/>
    <x v="1"/>
    <x v="2"/>
    <n v="30023634"/>
  </r>
  <r>
    <x v="4"/>
    <x v="1"/>
    <x v="3"/>
    <n v="32867470.999999996"/>
  </r>
  <r>
    <x v="4"/>
    <x v="1"/>
    <x v="4"/>
    <n v="33163499.000000004"/>
  </r>
  <r>
    <x v="4"/>
    <x v="2"/>
    <x v="0"/>
    <n v="44306"/>
  </r>
  <r>
    <x v="4"/>
    <x v="2"/>
    <x v="1"/>
    <n v="-17358315"/>
  </r>
  <r>
    <x v="4"/>
    <x v="2"/>
    <x v="2"/>
    <n v="-20668283"/>
  </r>
  <r>
    <x v="4"/>
    <x v="2"/>
    <x v="3"/>
    <n v="-21394531"/>
  </r>
  <r>
    <x v="4"/>
    <x v="2"/>
    <x v="4"/>
    <n v="-23201249"/>
  </r>
  <r>
    <x v="5"/>
    <x v="0"/>
    <x v="0"/>
    <n v="1231747813"/>
  </r>
  <r>
    <x v="5"/>
    <x v="0"/>
    <x v="1"/>
    <n v="1509508346"/>
  </r>
  <r>
    <x v="5"/>
    <x v="0"/>
    <x v="2"/>
    <n v="1534316757"/>
  </r>
  <r>
    <x v="5"/>
    <x v="0"/>
    <x v="3"/>
    <n v="1392270946"/>
  </r>
  <r>
    <x v="5"/>
    <x v="0"/>
    <x v="4"/>
    <n v="1498244992"/>
  </r>
  <r>
    <x v="5"/>
    <x v="1"/>
    <x v="0"/>
    <n v="184201385"/>
  </r>
  <r>
    <x v="5"/>
    <x v="1"/>
    <x v="1"/>
    <n v="237786142"/>
  </r>
  <r>
    <x v="5"/>
    <x v="1"/>
    <x v="2"/>
    <n v="252385520"/>
  </r>
  <r>
    <x v="5"/>
    <x v="1"/>
    <x v="3"/>
    <n v="292044051"/>
  </r>
  <r>
    <x v="5"/>
    <x v="1"/>
    <x v="4"/>
    <n v="344702220"/>
  </r>
  <r>
    <x v="5"/>
    <x v="2"/>
    <x v="0"/>
    <n v="1047546428"/>
  </r>
  <r>
    <x v="5"/>
    <x v="2"/>
    <x v="1"/>
    <n v="1271722204"/>
  </r>
  <r>
    <x v="5"/>
    <x v="2"/>
    <x v="2"/>
    <n v="1281931237"/>
  </r>
  <r>
    <x v="5"/>
    <x v="2"/>
    <x v="3"/>
    <n v="1100226895"/>
  </r>
  <r>
    <x v="5"/>
    <x v="2"/>
    <x v="4"/>
    <n v="1153542772"/>
  </r>
  <r>
    <x v="6"/>
    <x v="0"/>
    <x v="0"/>
    <n v="60631215"/>
  </r>
  <r>
    <x v="6"/>
    <x v="0"/>
    <x v="1"/>
    <n v="47478527"/>
  </r>
  <r>
    <x v="6"/>
    <x v="0"/>
    <x v="2"/>
    <n v="55474632"/>
  </r>
  <r>
    <x v="6"/>
    <x v="0"/>
    <x v="3"/>
    <n v="56589136"/>
  </r>
  <r>
    <x v="6"/>
    <x v="0"/>
    <x v="4"/>
    <n v="63730369"/>
  </r>
  <r>
    <x v="6"/>
    <x v="1"/>
    <x v="0"/>
    <n v="21220671"/>
  </r>
  <r>
    <x v="6"/>
    <x v="1"/>
    <x v="1"/>
    <n v="19513612"/>
  </r>
  <r>
    <x v="6"/>
    <x v="1"/>
    <x v="2"/>
    <n v="26867618"/>
  </r>
  <r>
    <x v="6"/>
    <x v="1"/>
    <x v="3"/>
    <n v="27641401"/>
  </r>
  <r>
    <x v="6"/>
    <x v="1"/>
    <x v="4"/>
    <n v="20151970"/>
  </r>
  <r>
    <x v="6"/>
    <x v="2"/>
    <x v="0"/>
    <n v="39410544"/>
  </r>
  <r>
    <x v="6"/>
    <x v="2"/>
    <x v="1"/>
    <n v="27964915"/>
  </r>
  <r>
    <x v="6"/>
    <x v="2"/>
    <x v="2"/>
    <n v="28607014"/>
  </r>
  <r>
    <x v="6"/>
    <x v="2"/>
    <x v="3"/>
    <n v="28947735"/>
  </r>
  <r>
    <x v="6"/>
    <x v="2"/>
    <x v="4"/>
    <n v="43578399"/>
  </r>
  <r>
    <x v="7"/>
    <x v="0"/>
    <x v="0"/>
    <n v="33539250.999999996"/>
  </r>
  <r>
    <x v="7"/>
    <x v="0"/>
    <x v="1"/>
    <n v="33558124"/>
  </r>
  <r>
    <x v="7"/>
    <x v="0"/>
    <x v="2"/>
    <n v="44563640"/>
  </r>
  <r>
    <x v="7"/>
    <x v="0"/>
    <x v="3"/>
    <n v="53398345"/>
  </r>
  <r>
    <x v="7"/>
    <x v="0"/>
    <x v="4"/>
    <n v="59808164"/>
  </r>
  <r>
    <x v="7"/>
    <x v="1"/>
    <x v="0"/>
    <n v="51430370"/>
  </r>
  <r>
    <x v="7"/>
    <x v="1"/>
    <x v="1"/>
    <n v="54980430"/>
  </r>
  <r>
    <x v="7"/>
    <x v="1"/>
    <x v="2"/>
    <n v="67804526"/>
  </r>
  <r>
    <x v="7"/>
    <x v="1"/>
    <x v="3"/>
    <n v="76400558"/>
  </r>
  <r>
    <x v="7"/>
    <x v="1"/>
    <x v="4"/>
    <n v="88746021"/>
  </r>
  <r>
    <x v="7"/>
    <x v="2"/>
    <x v="0"/>
    <n v="-17891119"/>
  </r>
  <r>
    <x v="7"/>
    <x v="2"/>
    <x v="1"/>
    <n v="-21422306"/>
  </r>
  <r>
    <x v="7"/>
    <x v="2"/>
    <x v="2"/>
    <n v="-23240886"/>
  </r>
  <r>
    <x v="7"/>
    <x v="2"/>
    <x v="3"/>
    <n v="-23002213"/>
  </r>
  <r>
    <x v="7"/>
    <x v="2"/>
    <x v="4"/>
    <n v="-28937857"/>
  </r>
  <r>
    <x v="8"/>
    <x v="0"/>
    <x v="0"/>
    <n v="15104218"/>
  </r>
  <r>
    <x v="8"/>
    <x v="0"/>
    <x v="1"/>
    <n v="22174059"/>
  </r>
  <r>
    <x v="8"/>
    <x v="0"/>
    <x v="2"/>
    <n v="25567252"/>
  </r>
  <r>
    <x v="8"/>
    <x v="0"/>
    <x v="3"/>
    <n v="41812487"/>
  </r>
  <r>
    <x v="8"/>
    <x v="0"/>
    <x v="4"/>
    <n v="23915822"/>
  </r>
  <r>
    <x v="8"/>
    <x v="1"/>
    <x v="0"/>
    <n v="124186422"/>
  </r>
  <r>
    <x v="8"/>
    <x v="1"/>
    <x v="1"/>
    <n v="128414001"/>
  </r>
  <r>
    <x v="8"/>
    <x v="1"/>
    <x v="2"/>
    <n v="147016323"/>
  </r>
  <r>
    <x v="8"/>
    <x v="1"/>
    <x v="3"/>
    <n v="167821234"/>
  </r>
  <r>
    <x v="8"/>
    <x v="1"/>
    <x v="4"/>
    <n v="176330452"/>
  </r>
  <r>
    <x v="8"/>
    <x v="2"/>
    <x v="0"/>
    <n v="-109082204"/>
  </r>
  <r>
    <x v="8"/>
    <x v="2"/>
    <x v="1"/>
    <n v="-106239942"/>
  </r>
  <r>
    <x v="8"/>
    <x v="2"/>
    <x v="2"/>
    <n v="-121449071"/>
  </r>
  <r>
    <x v="8"/>
    <x v="2"/>
    <x v="3"/>
    <n v="-126008747"/>
  </r>
  <r>
    <x v="8"/>
    <x v="2"/>
    <x v="4"/>
    <n v="-152414630"/>
  </r>
  <r>
    <x v="9"/>
    <x v="0"/>
    <x v="0"/>
    <n v="361045"/>
  </r>
  <r>
    <x v="9"/>
    <x v="0"/>
    <x v="1"/>
    <n v="624261"/>
  </r>
  <r>
    <x v="9"/>
    <x v="0"/>
    <x v="2"/>
    <n v="526368"/>
  </r>
  <r>
    <x v="9"/>
    <x v="0"/>
    <x v="3"/>
    <n v="3314203"/>
  </r>
  <r>
    <x v="9"/>
    <x v="0"/>
    <x v="4"/>
    <n v="8086908"/>
  </r>
  <r>
    <x v="9"/>
    <x v="1"/>
    <x v="0"/>
    <n v="112447503"/>
  </r>
  <r>
    <x v="9"/>
    <x v="1"/>
    <x v="1"/>
    <n v="124308653"/>
  </r>
  <r>
    <x v="9"/>
    <x v="1"/>
    <x v="2"/>
    <n v="117390084"/>
  </r>
  <r>
    <x v="9"/>
    <x v="1"/>
    <x v="3"/>
    <n v="115756175"/>
  </r>
  <r>
    <x v="9"/>
    <x v="1"/>
    <x v="4"/>
    <n v="93673024"/>
  </r>
  <r>
    <x v="9"/>
    <x v="2"/>
    <x v="0"/>
    <n v="-112086458"/>
  </r>
  <r>
    <x v="9"/>
    <x v="2"/>
    <x v="1"/>
    <n v="-123684392"/>
  </r>
  <r>
    <x v="9"/>
    <x v="2"/>
    <x v="2"/>
    <n v="-116863716"/>
  </r>
  <r>
    <x v="9"/>
    <x v="2"/>
    <x v="3"/>
    <n v="-112441972"/>
  </r>
  <r>
    <x v="9"/>
    <x v="2"/>
    <x v="4"/>
    <n v="-8558611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9">
  <r>
    <x v="0"/>
    <x v="0"/>
    <n v="1727940216"/>
    <n v="1871766102"/>
    <n v="2433835024"/>
    <n v="2929187726"/>
    <n v="3225146327"/>
    <n v="0.71467961939835178"/>
  </r>
  <r>
    <x v="0"/>
    <x v="1"/>
    <n v="797669106"/>
    <n v="931675773"/>
    <n v="1049434838"/>
    <n v="1182419393"/>
    <n v="1307139960"/>
    <n v="0.28965702464177739"/>
  </r>
  <r>
    <x v="0"/>
    <x v="2"/>
    <n v="930271110"/>
    <n v="940090329"/>
    <n v="1384400186"/>
    <n v="1746768333"/>
    <n v="1918006367"/>
    <n v="0.42502259475657439"/>
  </r>
  <r>
    <x v="1"/>
    <x v="0"/>
    <n v="594972110"/>
    <n v="686551092"/>
    <n v="609695157"/>
    <n v="487574118"/>
    <n v="504893915"/>
    <n v="0.11188248669150812"/>
  </r>
  <r>
    <x v="1"/>
    <x v="1"/>
    <n v="345938"/>
    <n v="302453"/>
    <n v="621381"/>
    <n v="296641"/>
    <n v="997603"/>
    <n v="2.2106486343949811E-4"/>
  </r>
  <r>
    <x v="1"/>
    <x v="2"/>
    <n v="594626172"/>
    <n v="686248639"/>
    <n v="609073776"/>
    <n v="487277477"/>
    <n v="503896312"/>
    <n v="0.11166142182806861"/>
  </r>
  <r>
    <x v="2"/>
    <x v="0"/>
    <n v="188135585"/>
    <n v="180648413"/>
    <n v="370527509"/>
    <n v="377941885"/>
    <n v="304492274"/>
    <n v="6.7474278816515437E-2"/>
  </r>
  <r>
    <x v="2"/>
    <x v="1"/>
    <n v="10931706"/>
    <n v="12966409"/>
    <n v="21361634"/>
    <n v="30588419"/>
    <n v="25291483"/>
    <n v="5.6044922033889116E-3"/>
  </r>
  <r>
    <x v="2"/>
    <x v="2"/>
    <n v="177203879"/>
    <n v="167682004"/>
    <n v="349165875"/>
    <n v="347353466"/>
    <n v="279200791"/>
    <n v="6.1869786613126518E-2"/>
  </r>
  <r>
    <x v="3"/>
    <x v="0"/>
    <n v="52764081"/>
    <n v="68236223"/>
    <n v="89273431"/>
    <n v="90604025"/>
    <n v="166383891"/>
    <n v="3.6870009555351517E-2"/>
  </r>
  <r>
    <x v="3"/>
    <x v="1"/>
    <n v="18847"/>
    <n v="155204"/>
    <n v="17056"/>
    <n v="11559"/>
    <n v="14979"/>
    <n v="3.319286920207981E-6"/>
  </r>
  <r>
    <x v="3"/>
    <x v="2"/>
    <n v="52745234"/>
    <n v="68081019"/>
    <n v="89256375"/>
    <n v="90592466"/>
    <n v="166368912"/>
    <n v="3.6866690268431312E-2"/>
  </r>
  <r>
    <x v="4"/>
    <x v="0"/>
    <n v="159324009"/>
    <n v="393581968"/>
    <n v="213089139"/>
    <n v="134235087"/>
    <n v="172228628"/>
    <n v="3.8165180065809871E-2"/>
  </r>
  <r>
    <x v="4"/>
    <x v="1"/>
    <n v="14721372"/>
    <n v="14464950"/>
    <n v="9967381"/>
    <n v="15110367"/>
    <n v="10539726"/>
    <n v="2.3355614296265426E-3"/>
  </r>
  <r>
    <x v="4"/>
    <x v="2"/>
    <n v="144602637"/>
    <n v="379117018"/>
    <n v="203121758"/>
    <n v="119124720"/>
    <n v="161688902"/>
    <n v="3.5829618636183329E-2"/>
  </r>
  <r>
    <x v="5"/>
    <x v="0"/>
    <n v="26179478"/>
    <n v="36298346"/>
    <n v="53824312"/>
    <n v="43115340"/>
    <n v="51977929"/>
    <n v="1.1518102668348962E-2"/>
  </r>
  <r>
    <x v="5"/>
    <x v="1"/>
    <n v="643168"/>
    <n v="274660"/>
    <n v="633223"/>
    <n v="532196"/>
    <n v="587628"/>
    <n v="1.3021603140049237E-4"/>
  </r>
  <r>
    <x v="5"/>
    <x v="2"/>
    <n v="25536310"/>
    <n v="36023686"/>
    <n v="53191089"/>
    <n v="42583144"/>
    <n v="51390301"/>
    <n v="1.138788663694847E-2"/>
  </r>
  <r>
    <x v="6"/>
    <x v="0"/>
    <n v="26802239"/>
    <n v="13778144"/>
    <n v="13333857"/>
    <n v="17481663"/>
    <n v="36261534"/>
    <n v="8.0354119442470773E-3"/>
  </r>
  <r>
    <x v="6"/>
    <x v="1"/>
    <n v="584838"/>
    <n v="853016"/>
    <n v="710340"/>
    <n v="1043788"/>
    <n v="794716"/>
    <n v="1.7610590987916455E-4"/>
  </r>
  <r>
    <x v="6"/>
    <x v="2"/>
    <n v="26217401"/>
    <n v="12925128"/>
    <n v="12623517"/>
    <n v="16437875"/>
    <n v="35466818"/>
    <n v="7.859306034367913E-3"/>
  </r>
  <r>
    <x v="7"/>
    <x v="0"/>
    <n v="7647875"/>
    <n v="8045706"/>
    <n v="5659299"/>
    <n v="12714620"/>
    <n v="11074225"/>
    <n v="2.4540042855958491E-3"/>
  </r>
  <r>
    <x v="7"/>
    <x v="1"/>
    <n v="6242833"/>
    <n v="6685727"/>
    <n v="4440568"/>
    <n v="5650312"/>
    <n v="2928432"/>
    <n v="6.4892890275175226E-4"/>
  </r>
  <r>
    <x v="7"/>
    <x v="2"/>
    <n v="1405042"/>
    <n v="1359979"/>
    <n v="1218731"/>
    <n v="7064308"/>
    <n v="8145793"/>
    <n v="1.8050753828440971E-3"/>
  </r>
  <r>
    <x v="8"/>
    <x v="0"/>
    <n v="3081059"/>
    <n v="561264"/>
    <n v="2193759"/>
    <n v="3573566"/>
    <n v="8744450"/>
    <n v="1.9377353968497682E-3"/>
  </r>
  <r>
    <x v="8"/>
    <x v="1"/>
    <n v="5099235"/>
    <n v="2689853"/>
    <n v="1528831"/>
    <n v="2617885"/>
    <n v="2250736"/>
    <n v="4.9875416020036254E-4"/>
  </r>
  <r>
    <x v="8"/>
    <x v="2"/>
    <n v="-2018176"/>
    <n v="-2128589"/>
    <n v="664928"/>
    <n v="955681"/>
    <n v="6493714"/>
    <n v="1.4389812366494058E-3"/>
  </r>
  <r>
    <x v="9"/>
    <x v="0"/>
    <n v="3826435"/>
    <n v="3770583"/>
    <n v="2491228"/>
    <n v="2522364"/>
    <n v="2874127"/>
    <n v="6.3689513039032002E-4"/>
  </r>
  <r>
    <x v="9"/>
    <x v="1"/>
    <n v="89379"/>
    <n v="70932"/>
    <n v="81149"/>
    <n v="80864"/>
    <n v="46346"/>
    <n v="1.0270089565655856E-5"/>
  </r>
  <r>
    <x v="9"/>
    <x v="2"/>
    <n v="3737056"/>
    <n v="3699651"/>
    <n v="2410079"/>
    <n v="2441500"/>
    <n v="2827781"/>
    <n v="6.2662504082466419E-4"/>
  </r>
  <r>
    <x v="10"/>
    <x v="0"/>
    <n v="82933"/>
    <n v="109407"/>
    <n v="294071"/>
    <n v="1271545"/>
    <n v="2702887"/>
    <n v="5.9894902636358827E-4"/>
  </r>
  <r>
    <x v="10"/>
    <x v="1"/>
    <n v="51314"/>
    <n v="75968"/>
    <n v="75326"/>
    <n v="71366"/>
    <n v="67454"/>
    <n v="1.4947538548348298E-5"/>
  </r>
  <r>
    <x v="10"/>
    <x v="2"/>
    <n v="31619"/>
    <n v="33439"/>
    <n v="218745"/>
    <n v="1200179"/>
    <n v="2635433"/>
    <n v="5.8400148781523992E-4"/>
  </r>
  <r>
    <x v="11"/>
    <x v="0"/>
    <n v="3308523"/>
    <n v="1888068"/>
    <n v="4876336"/>
    <n v="4155325"/>
    <n v="2437769"/>
    <n v="5.4019993031500699E-4"/>
  </r>
  <r>
    <x v="11"/>
    <x v="1"/>
    <n v="219581"/>
    <n v="53574"/>
    <n v="157785"/>
    <n v="63222"/>
    <n v="15057"/>
    <n v="3.3365714104794425E-6"/>
  </r>
  <r>
    <x v="11"/>
    <x v="2"/>
    <n v="3088942"/>
    <n v="1834494"/>
    <n v="4718551"/>
    <n v="4092103"/>
    <n v="2422712"/>
    <n v="5.3686335890452746E-4"/>
  </r>
  <r>
    <x v="12"/>
    <x v="0"/>
    <n v="2113709"/>
    <n v="2125205"/>
    <n v="1024466"/>
    <n v="1360828"/>
    <n v="2680558"/>
    <n v="5.9400100862933871E-4"/>
  </r>
  <r>
    <x v="12"/>
    <x v="1"/>
    <n v="978705"/>
    <n v="1553157"/>
    <n v="1282338"/>
    <n v="1170607"/>
    <n v="316555"/>
    <n v="7.0147330998493714E-5"/>
  </r>
  <r>
    <x v="12"/>
    <x v="2"/>
    <n v="1135004"/>
    <n v="572048"/>
    <n v="-257872"/>
    <n v="190221"/>
    <n v="2364003"/>
    <n v="5.23853677630845E-4"/>
  </r>
  <r>
    <x v="13"/>
    <x v="0"/>
    <n v="3447466"/>
    <n v="3024842"/>
    <n v="3198446"/>
    <n v="3438714"/>
    <n v="4257222"/>
    <n v="9.43383490287847E-4"/>
  </r>
  <r>
    <x v="13"/>
    <x v="1"/>
    <n v="5116798"/>
    <n v="5382932"/>
    <n v="6385788"/>
    <n v="4869498"/>
    <n v="2524918"/>
    <n v="5.5951180265689934E-4"/>
  </r>
  <r>
    <x v="13"/>
    <x v="2"/>
    <n v="-1669332"/>
    <n v="-2358090"/>
    <n v="-3187342"/>
    <n v="-1430784"/>
    <n v="1732304"/>
    <n v="3.8387168763094772E-4"/>
  </r>
  <r>
    <x v="14"/>
    <x v="0"/>
    <n v="3232791"/>
    <n v="1679483"/>
    <n v="1445431"/>
    <n v="1374790"/>
    <n v="963506"/>
    <n v="2.1350910363454909E-4"/>
  </r>
  <r>
    <x v="14"/>
    <x v="1"/>
    <n v="213"/>
    <n v="8150"/>
    <n v="1769"/>
    <n v="1820"/>
    <n v="178"/>
    <n v="3.9444093183591737E-8"/>
  </r>
  <r>
    <x v="14"/>
    <x v="2"/>
    <n v="3232578"/>
    <n v="1671333"/>
    <n v="1443662"/>
    <n v="1372970"/>
    <n v="963328"/>
    <n v="2.1346965954136549E-4"/>
  </r>
  <r>
    <x v="15"/>
    <x v="0"/>
    <n v="881600"/>
    <n v="1755640"/>
    <n v="2357211"/>
    <n v="722396"/>
    <n v="1015104"/>
    <n v="2.2494301554515001E-4"/>
  </r>
  <r>
    <x v="15"/>
    <x v="1"/>
    <n v="289680"/>
    <n v="63909"/>
    <n v="36676"/>
    <n v="436"/>
    <n v="231216"/>
    <n v="5.1236547469310936E-5"/>
  </r>
  <r>
    <x v="15"/>
    <x v="2"/>
    <n v="591920"/>
    <n v="1691731"/>
    <n v="2320535"/>
    <n v="721960"/>
    <n v="783888"/>
    <n v="1.7370646807583908E-4"/>
  </r>
  <r>
    <x v="16"/>
    <x v="0"/>
    <n v="2410148"/>
    <n v="2387809"/>
    <n v="1126446"/>
    <n v="2234550"/>
    <n v="1558748"/>
    <n v="3.4541236720077106E-4"/>
  </r>
  <r>
    <x v="16"/>
    <x v="1"/>
    <n v="601835"/>
    <n v="501142"/>
    <n v="398642"/>
    <n v="117398"/>
    <n v="862500"/>
    <n v="1.9112657511712286E-4"/>
  </r>
  <r>
    <x v="16"/>
    <x v="2"/>
    <n v="1808313"/>
    <n v="1886667"/>
    <n v="727804"/>
    <n v="2117152"/>
    <n v="696248"/>
    <n v="1.542857920836482E-4"/>
  </r>
  <r>
    <x v="17"/>
    <x v="0"/>
    <m/>
    <n v="122506"/>
    <n v="248531"/>
    <n v="574890"/>
    <n v="700882"/>
    <n v="1.553126680825963E-4"/>
  </r>
  <r>
    <x v="17"/>
    <x v="1"/>
    <n v="6751"/>
    <n v="2604"/>
    <n v="244860"/>
    <n v="580343"/>
    <n v="10833"/>
    <n v="2.4005497834710634E-6"/>
  </r>
  <r>
    <x v="17"/>
    <x v="2"/>
    <n v="-6751"/>
    <n v="119902"/>
    <n v="3671"/>
    <n v="-5453"/>
    <n v="690049"/>
    <n v="1.5291211829912525E-4"/>
  </r>
  <r>
    <x v="18"/>
    <x v="0"/>
    <n v="752792"/>
    <n v="132184"/>
    <n v="20528"/>
    <n v="16706"/>
    <n v="708498"/>
    <n v="1.5700034344038414E-4"/>
  </r>
  <r>
    <x v="18"/>
    <x v="1"/>
    <n v="63489"/>
    <n v="43912"/>
    <n v="12599"/>
    <n v="5834"/>
    <n v="25687"/>
    <n v="5.6921372000388817E-6"/>
  </r>
  <r>
    <x v="18"/>
    <x v="2"/>
    <n v="689303"/>
    <n v="88272"/>
    <n v="7929"/>
    <n v="10872"/>
    <n v="682811"/>
    <n v="1.5130820624034526E-4"/>
  </r>
  <r>
    <x v="19"/>
    <x v="0"/>
    <m/>
    <m/>
    <m/>
    <n v="1161925"/>
    <n v="580931"/>
    <n v="1.2873200279346701E-4"/>
  </r>
  <r>
    <x v="19"/>
    <x v="1"/>
    <m/>
    <m/>
    <n v="243"/>
    <n v="2989"/>
    <n v="62889"/>
    <n v="1.3935952675409554E-5"/>
  </r>
  <r>
    <x v="19"/>
    <x v="2"/>
    <m/>
    <m/>
    <n v="-243"/>
    <n v="1158936"/>
    <n v="518042"/>
    <n v="1.1479605011805747E-4"/>
  </r>
  <r>
    <x v="20"/>
    <x v="0"/>
    <n v="290773"/>
    <n v="89"/>
    <n v="58883"/>
    <n v="119277"/>
    <n v="507913"/>
    <n v="1.1255150393908781E-4"/>
  </r>
  <r>
    <x v="20"/>
    <x v="1"/>
    <m/>
    <m/>
    <m/>
    <n v="8608"/>
    <n v="358"/>
    <n v="7.9331378425426075E-8"/>
  </r>
  <r>
    <x v="20"/>
    <x v="2"/>
    <n v="290773"/>
    <n v="89"/>
    <n v="58883"/>
    <n v="110669"/>
    <n v="507555"/>
    <n v="1.1247217256066238E-4"/>
  </r>
  <r>
    <x v="21"/>
    <x v="0"/>
    <n v="198241"/>
    <n v="82857"/>
    <m/>
    <n v="34650"/>
    <n v="502364"/>
    <n v="1.1132186757349369E-4"/>
  </r>
  <r>
    <x v="21"/>
    <x v="1"/>
    <m/>
    <m/>
    <n v="192"/>
    <n v="87355"/>
    <n v="31013"/>
    <n v="6.8723576511389349E-6"/>
  </r>
  <r>
    <x v="21"/>
    <x v="2"/>
    <n v="198241"/>
    <n v="82857"/>
    <n v="-192"/>
    <n v="-52705"/>
    <n v="471351"/>
    <n v="1.0444950992235476E-4"/>
  </r>
  <r>
    <x v="22"/>
    <x v="0"/>
    <n v="342408"/>
    <n v="175691"/>
    <n v="210525"/>
    <n v="365579"/>
    <n v="449875"/>
    <n v="9.9690513600945684E-5"/>
  </r>
  <r>
    <x v="22"/>
    <x v="1"/>
    <n v="96"/>
    <n v="190"/>
    <n v="60"/>
    <n v="364"/>
    <m/>
    <n v="0"/>
  </r>
  <r>
    <x v="22"/>
    <x v="2"/>
    <n v="342312"/>
    <n v="175501"/>
    <n v="210465"/>
    <n v="365215"/>
    <n v="449875"/>
    <n v="9.9690513600945684E-5"/>
  </r>
  <r>
    <x v="23"/>
    <x v="0"/>
    <n v="4878"/>
    <n v="17549"/>
    <n v="4921"/>
    <m/>
    <n v="427547"/>
    <n v="9.4742717462725253E-5"/>
  </r>
  <r>
    <x v="23"/>
    <x v="1"/>
    <n v="12544"/>
    <n v="24771"/>
    <n v="35223"/>
    <n v="25560"/>
    <n v="257"/>
    <n v="5.6950179484174585E-8"/>
  </r>
  <r>
    <x v="23"/>
    <x v="2"/>
    <n v="-7666"/>
    <n v="-7222"/>
    <n v="-30302"/>
    <n v="-25560"/>
    <n v="427290"/>
    <n v="9.4685767283241086E-5"/>
  </r>
  <r>
    <x v="24"/>
    <x v="0"/>
    <n v="869830"/>
    <n v="759104"/>
    <n v="1183760"/>
    <n v="778837"/>
    <n v="320896"/>
    <n v="7.1109279360909283E-5"/>
  </r>
  <r>
    <x v="24"/>
    <x v="1"/>
    <n v="376479"/>
    <n v="573811"/>
    <n v="111046"/>
    <n v="7976"/>
    <n v="1236"/>
    <n v="2.738926919939291E-7"/>
  </r>
  <r>
    <x v="24"/>
    <x v="2"/>
    <n v="493351"/>
    <n v="185293"/>
    <n v="1072714"/>
    <n v="770861"/>
    <n v="319660"/>
    <n v="7.083538666891536E-5"/>
  </r>
  <r>
    <x v="25"/>
    <x v="0"/>
    <n v="840658"/>
    <n v="851989"/>
    <n v="734326"/>
    <n v="280651"/>
    <n v="324220"/>
    <n v="7.1845864561708494E-5"/>
  </r>
  <r>
    <x v="25"/>
    <x v="1"/>
    <n v="21035"/>
    <n v="33691"/>
    <n v="32151"/>
    <n v="51009"/>
    <n v="18257"/>
    <n v="4.0456787036676081E-6"/>
  </r>
  <r>
    <x v="25"/>
    <x v="2"/>
    <n v="819623"/>
    <n v="818298"/>
    <n v="702175"/>
    <n v="229642"/>
    <n v="305963"/>
    <n v="6.780018585804088E-5"/>
  </r>
  <r>
    <x v="26"/>
    <x v="0"/>
    <n v="1170"/>
    <m/>
    <m/>
    <n v="26589"/>
    <n v="218535"/>
    <n v="4.8426488224023703E-5"/>
  </r>
  <r>
    <x v="26"/>
    <x v="1"/>
    <m/>
    <m/>
    <m/>
    <n v="96"/>
    <m/>
    <n v="0"/>
  </r>
  <r>
    <x v="26"/>
    <x v="2"/>
    <n v="1170"/>
    <m/>
    <m/>
    <n v="26493"/>
    <n v="218535"/>
    <n v="4.8426488224023703E-5"/>
  </r>
  <r>
    <x v="27"/>
    <x v="0"/>
    <n v="30177"/>
    <n v="25203"/>
    <n v="468943"/>
    <n v="92451"/>
    <n v="187484"/>
    <n v="4.154570992377816E-5"/>
  </r>
  <r>
    <x v="27"/>
    <x v="1"/>
    <m/>
    <m/>
    <n v="1001"/>
    <n v="75"/>
    <n v="7"/>
    <n v="1.5511722038491131E-9"/>
  </r>
  <r>
    <x v="27"/>
    <x v="2"/>
    <n v="30177"/>
    <n v="25203"/>
    <n v="467942"/>
    <n v="92376"/>
    <n v="187477"/>
    <n v="4.1544158751574312E-5"/>
  </r>
  <r>
    <x v="28"/>
    <x v="0"/>
    <n v="1055409"/>
    <n v="1363485"/>
    <n v="934037"/>
    <n v="765167"/>
    <n v="252232"/>
    <n v="5.5893609617324213E-5"/>
  </r>
  <r>
    <x v="28"/>
    <x v="1"/>
    <n v="95598"/>
    <n v="89328"/>
    <n v="82438"/>
    <n v="66110"/>
    <n v="125548"/>
    <n v="2.7820938264121208E-5"/>
  </r>
  <r>
    <x v="28"/>
    <x v="2"/>
    <n v="959811"/>
    <n v="1274157"/>
    <n v="851599"/>
    <n v="699057"/>
    <n v="126684"/>
    <n v="2.8072671353203009E-5"/>
  </r>
  <r>
    <x v="29"/>
    <x v="0"/>
    <n v="3617985"/>
    <m/>
    <n v="185554"/>
    <m/>
    <n v="157899"/>
    <n v="3.4989791402224448E-5"/>
  </r>
  <r>
    <x v="29"/>
    <x v="1"/>
    <n v="175544"/>
    <n v="154101"/>
    <n v="70799"/>
    <n v="66731"/>
    <n v="43114"/>
    <n v="9.5538911995358094E-6"/>
  </r>
  <r>
    <x v="29"/>
    <x v="2"/>
    <n v="3442441"/>
    <n v="-154101"/>
    <n v="114755"/>
    <n v="-66731"/>
    <n v="114785"/>
    <n v="2.5435900202688636E-5"/>
  </r>
  <r>
    <x v="30"/>
    <x v="0"/>
    <n v="21997"/>
    <n v="68566"/>
    <n v="135648"/>
    <n v="68286"/>
    <n v="126512"/>
    <n v="2.8034556836194145E-5"/>
  </r>
  <r>
    <x v="30"/>
    <x v="1"/>
    <m/>
    <n v="187"/>
    <m/>
    <m/>
    <n v="12964"/>
    <n v="2.8727709215285576E-6"/>
  </r>
  <r>
    <x v="30"/>
    <x v="2"/>
    <n v="21997"/>
    <n v="68379"/>
    <n v="135648"/>
    <n v="68286"/>
    <n v="113548"/>
    <n v="2.5161785914665586E-5"/>
  </r>
  <r>
    <x v="31"/>
    <x v="0"/>
    <n v="1102368"/>
    <n v="819050"/>
    <n v="1055033"/>
    <n v="320825"/>
    <n v="412703"/>
    <n v="9.1453346006448651E-5"/>
  </r>
  <r>
    <x v="31"/>
    <x v="1"/>
    <n v="491844"/>
    <n v="694317"/>
    <n v="681256"/>
    <n v="1576317"/>
    <n v="306942"/>
    <n v="6.8017128370550636E-5"/>
  </r>
  <r>
    <x v="31"/>
    <x v="2"/>
    <n v="610524"/>
    <n v="124733"/>
    <n v="373777"/>
    <n v="-1255492"/>
    <n v="105761"/>
    <n v="2.3436217635898009E-5"/>
  </r>
  <r>
    <x v="32"/>
    <x v="0"/>
    <m/>
    <m/>
    <n v="112018"/>
    <m/>
    <n v="133568"/>
    <n v="2.9598138417674048E-5"/>
  </r>
  <r>
    <x v="32"/>
    <x v="1"/>
    <m/>
    <m/>
    <m/>
    <m/>
    <n v="30732"/>
    <n v="6.8100891669558497E-6"/>
  </r>
  <r>
    <x v="32"/>
    <x v="2"/>
    <m/>
    <m/>
    <n v="112018"/>
    <m/>
    <n v="102836"/>
    <n v="2.2788049250718198E-5"/>
  </r>
  <r>
    <x v="33"/>
    <x v="0"/>
    <n v="17851"/>
    <n v="324132"/>
    <n v="8316"/>
    <n v="29691"/>
    <n v="93908"/>
    <n v="2.0809639902723217E-5"/>
  </r>
  <r>
    <x v="33"/>
    <x v="1"/>
    <n v="1740"/>
    <n v="14886"/>
    <m/>
    <n v="4361"/>
    <n v="51"/>
    <n v="1.1301397485186395E-8"/>
  </r>
  <r>
    <x v="33"/>
    <x v="2"/>
    <n v="16111"/>
    <n v="309246"/>
    <n v="8316"/>
    <n v="25330"/>
    <n v="93857"/>
    <n v="2.079833850523803E-5"/>
  </r>
  <r>
    <x v="34"/>
    <x v="0"/>
    <n v="187023"/>
    <n v="609546"/>
    <n v="1338227"/>
    <n v="299922"/>
    <n v="95368"/>
    <n v="2.1133170105240317E-5"/>
  </r>
  <r>
    <x v="34"/>
    <x v="1"/>
    <n v="3675"/>
    <n v="316"/>
    <m/>
    <n v="510"/>
    <n v="18852"/>
    <n v="4.1775283409947827E-6"/>
  </r>
  <r>
    <x v="34"/>
    <x v="2"/>
    <n v="183348"/>
    <n v="609230"/>
    <n v="1338227"/>
    <n v="299412"/>
    <n v="76516"/>
    <n v="1.6955641764245536E-5"/>
  </r>
  <r>
    <x v="35"/>
    <x v="0"/>
    <n v="103556"/>
    <n v="893938"/>
    <m/>
    <n v="4597"/>
    <n v="101079"/>
    <n v="2.2398705027552074E-5"/>
  </r>
  <r>
    <x v="35"/>
    <x v="1"/>
    <n v="81894"/>
    <n v="94938"/>
    <n v="95752"/>
    <n v="88806"/>
    <n v="27184"/>
    <n v="6.0238664556334705E-6"/>
  </r>
  <r>
    <x v="35"/>
    <x v="2"/>
    <n v="21662"/>
    <n v="799000"/>
    <n v="-95752"/>
    <n v="-84209"/>
    <n v="73895"/>
    <n v="1.6374838571918603E-5"/>
  </r>
  <r>
    <x v="36"/>
    <x v="0"/>
    <m/>
    <m/>
    <n v="29416"/>
    <n v="12445"/>
    <n v="44188"/>
    <n v="9.7918853348120875E-6"/>
  </r>
  <r>
    <x v="36"/>
    <x v="1"/>
    <m/>
    <m/>
    <m/>
    <m/>
    <m/>
    <n v="0"/>
  </r>
  <r>
    <x v="36"/>
    <x v="2"/>
    <m/>
    <m/>
    <n v="29416"/>
    <n v="12445"/>
    <n v="44188"/>
    <n v="9.7918853348120875E-6"/>
  </r>
  <r>
    <x v="37"/>
    <x v="0"/>
    <n v="120930"/>
    <n v="66485"/>
    <m/>
    <n v="91800"/>
    <n v="41950"/>
    <n v="9.2959534216386136E-6"/>
  </r>
  <r>
    <x v="37"/>
    <x v="1"/>
    <m/>
    <m/>
    <n v="8"/>
    <m/>
    <m/>
    <n v="0"/>
  </r>
  <r>
    <x v="37"/>
    <x v="2"/>
    <n v="120930"/>
    <n v="66485"/>
    <n v="-8"/>
    <n v="91800"/>
    <n v="41950"/>
    <n v="9.2959534216386136E-6"/>
  </r>
  <r>
    <x v="38"/>
    <x v="0"/>
    <m/>
    <n v="3610"/>
    <m/>
    <m/>
    <n v="39929"/>
    <n v="8.8481078467844634E-6"/>
  </r>
  <r>
    <x v="38"/>
    <x v="1"/>
    <n v="1214"/>
    <n v="1350"/>
    <n v="7595"/>
    <n v="4086"/>
    <n v="2966"/>
    <n v="6.5725382237378138E-7"/>
  </r>
  <r>
    <x v="38"/>
    <x v="2"/>
    <n v="-1214"/>
    <n v="2260"/>
    <n v="-7595"/>
    <n v="-4086"/>
    <n v="36963"/>
    <n v="8.1908540244106821E-6"/>
  </r>
  <r>
    <x v="39"/>
    <x v="0"/>
    <n v="149663"/>
    <m/>
    <m/>
    <n v="702"/>
    <n v="31157"/>
    <n v="6.9042674793324024E-6"/>
  </r>
  <r>
    <x v="39"/>
    <x v="1"/>
    <n v="5502"/>
    <m/>
    <m/>
    <m/>
    <m/>
    <n v="0"/>
  </r>
  <r>
    <x v="39"/>
    <x v="2"/>
    <n v="144161"/>
    <m/>
    <m/>
    <n v="702"/>
    <n v="31157"/>
    <n v="6.9042674793324024E-6"/>
  </r>
  <r>
    <x v="40"/>
    <x v="0"/>
    <n v="500"/>
    <m/>
    <n v="64619"/>
    <n v="47725"/>
    <n v="37680"/>
    <n v="8.3497383772906548E-6"/>
  </r>
  <r>
    <x v="40"/>
    <x v="1"/>
    <n v="6519"/>
    <n v="7163"/>
    <n v="1827"/>
    <n v="2604"/>
    <n v="7910"/>
    <n v="1.7528245903494979E-6"/>
  </r>
  <r>
    <x v="40"/>
    <x v="2"/>
    <n v="-6019"/>
    <n v="-7163"/>
    <n v="62792"/>
    <n v="45121"/>
    <n v="29770"/>
    <n v="6.5969137869411571E-6"/>
  </r>
  <r>
    <x v="41"/>
    <x v="0"/>
    <n v="12715"/>
    <m/>
    <m/>
    <m/>
    <n v="4299"/>
    <n v="9.5264132919247679E-7"/>
  </r>
  <r>
    <x v="41"/>
    <x v="1"/>
    <m/>
    <m/>
    <m/>
    <m/>
    <m/>
    <n v="0"/>
  </r>
  <r>
    <x v="41"/>
    <x v="2"/>
    <n v="12715"/>
    <m/>
    <m/>
    <m/>
    <n v="4299"/>
    <n v="9.5264132919247679E-7"/>
  </r>
  <r>
    <x v="42"/>
    <x v="0"/>
    <m/>
    <m/>
    <m/>
    <m/>
    <n v="3488"/>
    <n v="7.7292694957510093E-7"/>
  </r>
  <r>
    <x v="42"/>
    <x v="1"/>
    <n v="262"/>
    <n v="22"/>
    <n v="14322"/>
    <n v="1644"/>
    <m/>
    <n v="0"/>
  </r>
  <r>
    <x v="42"/>
    <x v="2"/>
    <n v="-262"/>
    <n v="-22"/>
    <n v="-14322"/>
    <n v="-1644"/>
    <n v="3488"/>
    <n v="7.7292694957510093E-7"/>
  </r>
  <r>
    <x v="43"/>
    <x v="0"/>
    <m/>
    <m/>
    <m/>
    <m/>
    <n v="3350"/>
    <n v="7.4234669755636127E-7"/>
  </r>
  <r>
    <x v="43"/>
    <x v="1"/>
    <m/>
    <m/>
    <n v="708"/>
    <m/>
    <m/>
    <n v="0"/>
  </r>
  <r>
    <x v="43"/>
    <x v="2"/>
    <m/>
    <m/>
    <n v="-708"/>
    <m/>
    <n v="3350"/>
    <n v="7.4234669755636127E-7"/>
  </r>
  <r>
    <x v="44"/>
    <x v="0"/>
    <n v="16117"/>
    <n v="18383"/>
    <n v="12837"/>
    <n v="21262"/>
    <n v="12500"/>
    <n v="2.7699503640162733E-6"/>
  </r>
  <r>
    <x v="44"/>
    <x v="1"/>
    <n v="13"/>
    <n v="10443"/>
    <n v="12738"/>
    <n v="10298"/>
    <n v="10441"/>
    <n v="2.3136841400555129E-6"/>
  </r>
  <r>
    <x v="44"/>
    <x v="2"/>
    <n v="16104"/>
    <n v="7940"/>
    <n v="99"/>
    <n v="10964"/>
    <n v="2059"/>
    <n v="4.5626622396076057E-7"/>
  </r>
  <r>
    <x v="45"/>
    <x v="0"/>
    <n v="250878"/>
    <n v="23587"/>
    <m/>
    <n v="54373"/>
    <m/>
    <n v="0"/>
  </r>
  <r>
    <x v="45"/>
    <x v="1"/>
    <m/>
    <m/>
    <m/>
    <m/>
    <m/>
    <n v="0"/>
  </r>
  <r>
    <x v="45"/>
    <x v="2"/>
    <n v="250878"/>
    <n v="23587"/>
    <m/>
    <n v="54373"/>
    <m/>
    <n v="0"/>
  </r>
  <r>
    <x v="46"/>
    <x v="0"/>
    <m/>
    <m/>
    <m/>
    <n v="20322"/>
    <m/>
    <n v="0"/>
  </r>
  <r>
    <x v="46"/>
    <x v="1"/>
    <m/>
    <m/>
    <m/>
    <m/>
    <m/>
    <n v="0"/>
  </r>
  <r>
    <x v="46"/>
    <x v="2"/>
    <m/>
    <m/>
    <m/>
    <n v="20322"/>
    <m/>
    <n v="0"/>
  </r>
  <r>
    <x v="47"/>
    <x v="0"/>
    <n v="5184"/>
    <m/>
    <m/>
    <n v="13125"/>
    <m/>
    <n v="0"/>
  </r>
  <r>
    <x v="47"/>
    <x v="1"/>
    <m/>
    <m/>
    <m/>
    <m/>
    <m/>
    <n v="0"/>
  </r>
  <r>
    <x v="47"/>
    <x v="2"/>
    <n v="5184"/>
    <m/>
    <m/>
    <n v="13125"/>
    <m/>
    <n v="0"/>
  </r>
  <r>
    <x v="48"/>
    <x v="0"/>
    <n v="193499"/>
    <n v="1710"/>
    <m/>
    <n v="284"/>
    <m/>
    <n v="0"/>
  </r>
  <r>
    <x v="48"/>
    <x v="1"/>
    <n v="38472"/>
    <n v="46633"/>
    <n v="68617"/>
    <n v="55"/>
    <m/>
    <n v="0"/>
  </r>
  <r>
    <x v="48"/>
    <x v="2"/>
    <n v="155027"/>
    <n v="-44923"/>
    <n v="-68617"/>
    <n v="229"/>
    <m/>
    <n v="0"/>
  </r>
  <r>
    <x v="49"/>
    <x v="0"/>
    <m/>
    <n v="545286"/>
    <n v="114727"/>
    <m/>
    <m/>
    <n v="0"/>
  </r>
  <r>
    <x v="49"/>
    <x v="1"/>
    <m/>
    <m/>
    <m/>
    <m/>
    <m/>
    <n v="0"/>
  </r>
  <r>
    <x v="49"/>
    <x v="2"/>
    <m/>
    <n v="545286"/>
    <n v="114727"/>
    <m/>
    <m/>
    <n v="0"/>
  </r>
  <r>
    <x v="50"/>
    <x v="0"/>
    <n v="45807"/>
    <n v="135194"/>
    <n v="79245"/>
    <m/>
    <m/>
    <n v="0"/>
  </r>
  <r>
    <x v="50"/>
    <x v="1"/>
    <m/>
    <m/>
    <m/>
    <m/>
    <m/>
    <n v="0"/>
  </r>
  <r>
    <x v="50"/>
    <x v="2"/>
    <n v="45807"/>
    <n v="135194"/>
    <n v="79245"/>
    <m/>
    <m/>
    <n v="0"/>
  </r>
  <r>
    <x v="51"/>
    <x v="0"/>
    <m/>
    <m/>
    <n v="10868"/>
    <m/>
    <m/>
    <n v="0"/>
  </r>
  <r>
    <x v="51"/>
    <x v="1"/>
    <m/>
    <m/>
    <m/>
    <m/>
    <m/>
    <n v="0"/>
  </r>
  <r>
    <x v="51"/>
    <x v="2"/>
    <m/>
    <m/>
    <n v="10868"/>
    <m/>
    <m/>
    <n v="0"/>
  </r>
  <r>
    <x v="52"/>
    <x v="0"/>
    <n v="15040"/>
    <n v="1450"/>
    <n v="5886"/>
    <m/>
    <m/>
    <n v="0"/>
  </r>
  <r>
    <x v="52"/>
    <x v="1"/>
    <m/>
    <m/>
    <m/>
    <m/>
    <m/>
    <n v="0"/>
  </r>
  <r>
    <x v="52"/>
    <x v="2"/>
    <n v="15040"/>
    <n v="1450"/>
    <n v="5886"/>
    <m/>
    <m/>
    <n v="0"/>
  </r>
  <r>
    <x v="53"/>
    <x v="0"/>
    <m/>
    <n v="1481"/>
    <n v="5141"/>
    <m/>
    <m/>
    <n v="0"/>
  </r>
  <r>
    <x v="53"/>
    <x v="1"/>
    <m/>
    <m/>
    <m/>
    <m/>
    <m/>
    <n v="0"/>
  </r>
  <r>
    <x v="53"/>
    <x v="2"/>
    <m/>
    <n v="1481"/>
    <n v="5141"/>
    <m/>
    <m/>
    <n v="0"/>
  </r>
  <r>
    <x v="54"/>
    <x v="0"/>
    <m/>
    <n v="2421"/>
    <n v="865"/>
    <m/>
    <m/>
    <n v="0"/>
  </r>
  <r>
    <x v="54"/>
    <x v="1"/>
    <m/>
    <m/>
    <m/>
    <m/>
    <m/>
    <n v="0"/>
  </r>
  <r>
    <x v="54"/>
    <x v="2"/>
    <m/>
    <n v="2421"/>
    <n v="865"/>
    <m/>
    <m/>
    <n v="0"/>
  </r>
  <r>
    <x v="55"/>
    <x v="0"/>
    <n v="280183"/>
    <n v="144192"/>
    <m/>
    <m/>
    <m/>
    <n v="0"/>
  </r>
  <r>
    <x v="55"/>
    <x v="1"/>
    <m/>
    <m/>
    <m/>
    <m/>
    <m/>
    <n v="0"/>
  </r>
  <r>
    <x v="55"/>
    <x v="2"/>
    <n v="280183"/>
    <n v="144192"/>
    <m/>
    <m/>
    <m/>
    <n v="0"/>
  </r>
  <r>
    <x v="56"/>
    <x v="0"/>
    <n v="192319"/>
    <m/>
    <m/>
    <m/>
    <m/>
    <n v="0"/>
  </r>
  <r>
    <x v="56"/>
    <x v="1"/>
    <m/>
    <m/>
    <m/>
    <m/>
    <m/>
    <n v="0"/>
  </r>
  <r>
    <x v="56"/>
    <x v="2"/>
    <n v="192319"/>
    <m/>
    <m/>
    <m/>
    <m/>
    <n v="0"/>
  </r>
  <r>
    <x v="57"/>
    <x v="0"/>
    <n v="25092"/>
    <m/>
    <m/>
    <m/>
    <m/>
    <n v="0"/>
  </r>
  <r>
    <x v="57"/>
    <x v="1"/>
    <m/>
    <m/>
    <m/>
    <m/>
    <m/>
    <n v="0"/>
  </r>
  <r>
    <x v="57"/>
    <x v="2"/>
    <n v="25092"/>
    <m/>
    <m/>
    <m/>
    <m/>
    <n v="0"/>
  </r>
  <r>
    <x v="58"/>
    <x v="0"/>
    <n v="2465"/>
    <m/>
    <m/>
    <m/>
    <m/>
    <n v="0"/>
  </r>
  <r>
    <x v="58"/>
    <x v="1"/>
    <m/>
    <m/>
    <m/>
    <m/>
    <m/>
    <n v="0"/>
  </r>
  <r>
    <x v="58"/>
    <x v="2"/>
    <n v="2465"/>
    <m/>
    <m/>
    <m/>
    <m/>
    <n v="0"/>
  </r>
  <r>
    <x v="59"/>
    <x v="0"/>
    <n v="2852"/>
    <m/>
    <m/>
    <m/>
    <m/>
    <n v="0"/>
  </r>
  <r>
    <x v="59"/>
    <x v="1"/>
    <n v="1628"/>
    <m/>
    <m/>
    <m/>
    <m/>
    <n v="0"/>
  </r>
  <r>
    <x v="59"/>
    <x v="2"/>
    <n v="1224"/>
    <m/>
    <m/>
    <m/>
    <m/>
    <n v="0"/>
  </r>
  <r>
    <x v="60"/>
    <x v="0"/>
    <m/>
    <m/>
    <m/>
    <m/>
    <m/>
    <n v="0"/>
  </r>
  <r>
    <x v="60"/>
    <x v="1"/>
    <n v="1"/>
    <m/>
    <m/>
    <m/>
    <m/>
    <n v="0"/>
  </r>
  <r>
    <x v="60"/>
    <x v="2"/>
    <n v="-1"/>
    <m/>
    <m/>
    <m/>
    <m/>
    <n v="0"/>
  </r>
  <r>
    <x v="61"/>
    <x v="0"/>
    <m/>
    <m/>
    <m/>
    <m/>
    <m/>
    <n v="0"/>
  </r>
  <r>
    <x v="61"/>
    <x v="1"/>
    <n v="20"/>
    <m/>
    <m/>
    <m/>
    <m/>
    <n v="0"/>
  </r>
  <r>
    <x v="61"/>
    <x v="2"/>
    <n v="-20"/>
    <m/>
    <m/>
    <m/>
    <m/>
    <n v="0"/>
  </r>
  <r>
    <x v="62"/>
    <x v="0"/>
    <m/>
    <m/>
    <m/>
    <m/>
    <m/>
    <n v="0"/>
  </r>
  <r>
    <x v="62"/>
    <x v="1"/>
    <n v="25"/>
    <m/>
    <m/>
    <m/>
    <m/>
    <n v="0"/>
  </r>
  <r>
    <x v="62"/>
    <x v="2"/>
    <n v="-25"/>
    <m/>
    <m/>
    <m/>
    <m/>
    <n v="0"/>
  </r>
  <r>
    <x v="63"/>
    <x v="0"/>
    <m/>
    <m/>
    <m/>
    <m/>
    <m/>
    <n v="0"/>
  </r>
  <r>
    <x v="63"/>
    <x v="1"/>
    <n v="44"/>
    <m/>
    <m/>
    <m/>
    <m/>
    <n v="0"/>
  </r>
  <r>
    <x v="63"/>
    <x v="2"/>
    <n v="-44"/>
    <m/>
    <m/>
    <m/>
    <m/>
    <n v="0"/>
  </r>
  <r>
    <x v="64"/>
    <x v="0"/>
    <m/>
    <m/>
    <m/>
    <m/>
    <m/>
    <n v="0"/>
  </r>
  <r>
    <x v="64"/>
    <x v="1"/>
    <n v="1495"/>
    <m/>
    <m/>
    <m/>
    <m/>
    <n v="0"/>
  </r>
  <r>
    <x v="64"/>
    <x v="2"/>
    <n v="-1495"/>
    <m/>
    <m/>
    <m/>
    <m/>
    <n v="0"/>
  </r>
  <r>
    <x v="65"/>
    <x v="0"/>
    <m/>
    <m/>
    <m/>
    <m/>
    <m/>
    <n v="0"/>
  </r>
  <r>
    <x v="65"/>
    <x v="1"/>
    <m/>
    <n v="118"/>
    <m/>
    <m/>
    <m/>
    <n v="0"/>
  </r>
  <r>
    <x v="65"/>
    <x v="2"/>
    <m/>
    <n v="-118"/>
    <m/>
    <m/>
    <m/>
    <n v="0"/>
  </r>
  <r>
    <x v="66"/>
    <x v="0"/>
    <m/>
    <m/>
    <m/>
    <m/>
    <m/>
    <n v="0"/>
  </r>
  <r>
    <x v="66"/>
    <x v="1"/>
    <m/>
    <n v="159"/>
    <m/>
    <m/>
    <m/>
    <n v="0"/>
  </r>
  <r>
    <x v="66"/>
    <x v="2"/>
    <m/>
    <n v="-159"/>
    <m/>
    <m/>
    <m/>
    <n v="0"/>
  </r>
  <r>
    <x v="67"/>
    <x v="0"/>
    <m/>
    <m/>
    <m/>
    <m/>
    <m/>
    <n v="0"/>
  </r>
  <r>
    <x v="67"/>
    <x v="1"/>
    <m/>
    <n v="172"/>
    <m/>
    <m/>
    <m/>
    <n v="0"/>
  </r>
  <r>
    <x v="67"/>
    <x v="2"/>
    <m/>
    <n v="-172"/>
    <m/>
    <m/>
    <m/>
    <n v="0"/>
  </r>
  <r>
    <x v="68"/>
    <x v="0"/>
    <m/>
    <m/>
    <m/>
    <m/>
    <m/>
    <n v="0"/>
  </r>
  <r>
    <x v="68"/>
    <x v="1"/>
    <m/>
    <m/>
    <n v="12"/>
    <m/>
    <m/>
    <n v="0"/>
  </r>
  <r>
    <x v="68"/>
    <x v="2"/>
    <m/>
    <m/>
    <n v="-12"/>
    <m/>
    <m/>
    <n v="0"/>
  </r>
  <r>
    <x v="69"/>
    <x v="0"/>
    <m/>
    <m/>
    <m/>
    <m/>
    <m/>
    <n v="0"/>
  </r>
  <r>
    <x v="69"/>
    <x v="1"/>
    <m/>
    <m/>
    <n v="14"/>
    <m/>
    <m/>
    <n v="0"/>
  </r>
  <r>
    <x v="69"/>
    <x v="2"/>
    <m/>
    <m/>
    <n v="-14"/>
    <m/>
    <m/>
    <n v="0"/>
  </r>
  <r>
    <x v="70"/>
    <x v="0"/>
    <m/>
    <m/>
    <m/>
    <m/>
    <m/>
    <n v="0"/>
  </r>
  <r>
    <x v="70"/>
    <x v="1"/>
    <m/>
    <n v="1461"/>
    <n v="283"/>
    <m/>
    <m/>
    <n v="0"/>
  </r>
  <r>
    <x v="70"/>
    <x v="2"/>
    <m/>
    <n v="-1461"/>
    <n v="-283"/>
    <m/>
    <m/>
    <n v="0"/>
  </r>
  <r>
    <x v="71"/>
    <x v="0"/>
    <m/>
    <m/>
    <m/>
    <m/>
    <m/>
    <n v="0"/>
  </r>
  <r>
    <x v="71"/>
    <x v="1"/>
    <m/>
    <n v="1860"/>
    <m/>
    <n v="26"/>
    <m/>
    <n v="0"/>
  </r>
  <r>
    <x v="71"/>
    <x v="2"/>
    <m/>
    <n v="-1860"/>
    <m/>
    <n v="-26"/>
    <m/>
    <n v="0"/>
  </r>
  <r>
    <x v="72"/>
    <x v="0"/>
    <m/>
    <m/>
    <m/>
    <m/>
    <m/>
    <n v="0"/>
  </r>
  <r>
    <x v="72"/>
    <x v="1"/>
    <m/>
    <m/>
    <m/>
    <n v="101"/>
    <m/>
    <n v="0"/>
  </r>
  <r>
    <x v="72"/>
    <x v="2"/>
    <m/>
    <m/>
    <m/>
    <n v="-101"/>
    <m/>
    <n v="0"/>
  </r>
  <r>
    <x v="73"/>
    <x v="0"/>
    <m/>
    <m/>
    <m/>
    <m/>
    <m/>
    <n v="0"/>
  </r>
  <r>
    <x v="73"/>
    <x v="1"/>
    <n v="2413"/>
    <n v="192"/>
    <n v="1098"/>
    <n v="243"/>
    <m/>
    <n v="0"/>
  </r>
  <r>
    <x v="73"/>
    <x v="2"/>
    <n v="-2413"/>
    <n v="-192"/>
    <n v="-1098"/>
    <n v="-243"/>
    <m/>
    <n v="0"/>
  </r>
  <r>
    <x v="74"/>
    <x v="0"/>
    <m/>
    <m/>
    <m/>
    <m/>
    <m/>
    <n v="0"/>
  </r>
  <r>
    <x v="74"/>
    <x v="1"/>
    <m/>
    <m/>
    <n v="242"/>
    <n v="291"/>
    <m/>
    <n v="0"/>
  </r>
  <r>
    <x v="74"/>
    <x v="2"/>
    <m/>
    <m/>
    <n v="-242"/>
    <n v="-291"/>
    <m/>
    <n v="0"/>
  </r>
  <r>
    <x v="75"/>
    <x v="0"/>
    <n v="16184"/>
    <n v="109078"/>
    <n v="49647"/>
    <m/>
    <m/>
    <n v="0"/>
  </r>
  <r>
    <x v="75"/>
    <x v="1"/>
    <n v="780"/>
    <m/>
    <n v="7798"/>
    <n v="444"/>
    <m/>
    <n v="0"/>
  </r>
  <r>
    <x v="75"/>
    <x v="2"/>
    <n v="15404"/>
    <n v="109078"/>
    <n v="41849"/>
    <n v="-444"/>
    <m/>
    <n v="0"/>
  </r>
  <r>
    <x v="76"/>
    <x v="0"/>
    <m/>
    <m/>
    <m/>
    <m/>
    <m/>
    <n v="0"/>
  </r>
  <r>
    <x v="76"/>
    <x v="1"/>
    <n v="295"/>
    <m/>
    <m/>
    <n v="599"/>
    <m/>
    <n v="0"/>
  </r>
  <r>
    <x v="76"/>
    <x v="2"/>
    <n v="-295"/>
    <m/>
    <m/>
    <n v="-599"/>
    <m/>
    <n v="0"/>
  </r>
  <r>
    <x v="77"/>
    <x v="0"/>
    <m/>
    <m/>
    <n v="53981"/>
    <m/>
    <m/>
    <n v="0"/>
  </r>
  <r>
    <x v="77"/>
    <x v="1"/>
    <n v="7440"/>
    <n v="1976"/>
    <m/>
    <n v="2395"/>
    <m/>
    <n v="0"/>
  </r>
  <r>
    <x v="77"/>
    <x v="2"/>
    <n v="-7440"/>
    <n v="-1976"/>
    <n v="53981"/>
    <n v="-2395"/>
    <m/>
    <n v="0"/>
  </r>
  <r>
    <x v="78"/>
    <x v="0"/>
    <m/>
    <m/>
    <m/>
    <m/>
    <m/>
    <n v="0"/>
  </r>
  <r>
    <x v="78"/>
    <x v="1"/>
    <m/>
    <n v="121"/>
    <m/>
    <n v="3019"/>
    <m/>
    <n v="0"/>
  </r>
  <r>
    <x v="78"/>
    <x v="2"/>
    <m/>
    <n v="-121"/>
    <m/>
    <n v="-3019"/>
    <m/>
    <n v="0"/>
  </r>
  <r>
    <x v="79"/>
    <x v="0"/>
    <m/>
    <m/>
    <m/>
    <m/>
    <m/>
    <n v="0"/>
  </r>
  <r>
    <x v="79"/>
    <x v="1"/>
    <m/>
    <n v="5398"/>
    <m/>
    <n v="5348"/>
    <m/>
    <n v="0"/>
  </r>
  <r>
    <x v="79"/>
    <x v="2"/>
    <m/>
    <n v="-5398"/>
    <m/>
    <n v="-5348"/>
    <m/>
    <n v="0"/>
  </r>
  <r>
    <x v="80"/>
    <x v="0"/>
    <m/>
    <m/>
    <n v="27548"/>
    <m/>
    <m/>
    <n v="0"/>
  </r>
  <r>
    <x v="80"/>
    <x v="1"/>
    <m/>
    <m/>
    <m/>
    <n v="7813"/>
    <m/>
    <n v="0"/>
  </r>
  <r>
    <x v="80"/>
    <x v="2"/>
    <m/>
    <m/>
    <n v="27548"/>
    <n v="-7813"/>
    <m/>
    <n v="0"/>
  </r>
  <r>
    <x v="81"/>
    <x v="0"/>
    <m/>
    <m/>
    <m/>
    <m/>
    <m/>
    <n v="0"/>
  </r>
  <r>
    <x v="81"/>
    <x v="1"/>
    <n v="7272"/>
    <n v="38576"/>
    <n v="10732"/>
    <n v="8605"/>
    <m/>
    <n v="0"/>
  </r>
  <r>
    <x v="81"/>
    <x v="2"/>
    <n v="-7272"/>
    <n v="-38576"/>
    <n v="-10732"/>
    <n v="-8605"/>
    <m/>
    <n v="0"/>
  </r>
  <r>
    <x v="82"/>
    <x v="0"/>
    <m/>
    <m/>
    <m/>
    <m/>
    <m/>
    <n v="0"/>
  </r>
  <r>
    <x v="82"/>
    <x v="1"/>
    <n v="424"/>
    <n v="1327"/>
    <n v="505"/>
    <n v="1977"/>
    <n v="4"/>
    <n v="8.8638411648520747E-10"/>
  </r>
  <r>
    <x v="82"/>
    <x v="2"/>
    <n v="-424"/>
    <n v="-1327"/>
    <n v="-505"/>
    <n v="-1977"/>
    <n v="-4"/>
    <n v="-8.8638411648520747E-10"/>
  </r>
  <r>
    <x v="83"/>
    <x v="0"/>
    <m/>
    <n v="6961"/>
    <m/>
    <m/>
    <m/>
    <n v="0"/>
  </r>
  <r>
    <x v="83"/>
    <x v="1"/>
    <m/>
    <m/>
    <m/>
    <n v="26"/>
    <n v="7"/>
    <n v="1.5511722038491131E-9"/>
  </r>
  <r>
    <x v="83"/>
    <x v="2"/>
    <m/>
    <n v="6961"/>
    <m/>
    <n v="-26"/>
    <n v="-7"/>
    <n v="-1.5511722038491131E-9"/>
  </r>
  <r>
    <x v="84"/>
    <x v="0"/>
    <m/>
    <m/>
    <m/>
    <m/>
    <m/>
    <n v="0"/>
  </r>
  <r>
    <x v="84"/>
    <x v="1"/>
    <m/>
    <m/>
    <n v="37"/>
    <m/>
    <n v="14"/>
    <n v="3.1023444076982263E-9"/>
  </r>
  <r>
    <x v="84"/>
    <x v="2"/>
    <m/>
    <m/>
    <n v="-37"/>
    <m/>
    <n v="-14"/>
    <n v="-3.1023444076982263E-9"/>
  </r>
  <r>
    <x v="85"/>
    <x v="0"/>
    <n v="48721"/>
    <m/>
    <m/>
    <m/>
    <m/>
    <n v="0"/>
  </r>
  <r>
    <x v="85"/>
    <x v="1"/>
    <m/>
    <m/>
    <n v="179"/>
    <m/>
    <n v="41"/>
    <n v="9.0854371939733775E-9"/>
  </r>
  <r>
    <x v="85"/>
    <x v="2"/>
    <n v="48721"/>
    <m/>
    <n v="-179"/>
    <m/>
    <n v="-41"/>
    <n v="-9.0854371939733775E-9"/>
  </r>
  <r>
    <x v="86"/>
    <x v="0"/>
    <n v="34170"/>
    <m/>
    <m/>
    <m/>
    <m/>
    <n v="0"/>
  </r>
  <r>
    <x v="86"/>
    <x v="1"/>
    <m/>
    <m/>
    <m/>
    <n v="166"/>
    <n v="54"/>
    <n v="1.1966185572550302E-8"/>
  </r>
  <r>
    <x v="86"/>
    <x v="2"/>
    <n v="34170"/>
    <m/>
    <m/>
    <n v="-166"/>
    <n v="-54"/>
    <n v="-1.1966185572550302E-8"/>
  </r>
  <r>
    <x v="87"/>
    <x v="0"/>
    <n v="47387"/>
    <m/>
    <m/>
    <m/>
    <m/>
    <n v="0"/>
  </r>
  <r>
    <x v="87"/>
    <x v="1"/>
    <n v="21"/>
    <m/>
    <n v="123"/>
    <m/>
    <n v="70"/>
    <n v="1.551172203849113E-8"/>
  </r>
  <r>
    <x v="87"/>
    <x v="2"/>
    <n v="47366"/>
    <m/>
    <n v="-123"/>
    <m/>
    <n v="-70"/>
    <n v="-1.551172203849113E-8"/>
  </r>
  <r>
    <x v="88"/>
    <x v="0"/>
    <m/>
    <m/>
    <m/>
    <m/>
    <m/>
    <n v="0"/>
  </r>
  <r>
    <x v="88"/>
    <x v="1"/>
    <m/>
    <m/>
    <m/>
    <m/>
    <n v="74"/>
    <n v="1.6398106154976337E-8"/>
  </r>
  <r>
    <x v="88"/>
    <x v="2"/>
    <m/>
    <m/>
    <m/>
    <m/>
    <n v="-74"/>
    <n v="-1.6398106154976337E-8"/>
  </r>
  <r>
    <x v="89"/>
    <x v="0"/>
    <m/>
    <m/>
    <m/>
    <m/>
    <m/>
    <n v="0"/>
  </r>
  <r>
    <x v="89"/>
    <x v="1"/>
    <m/>
    <m/>
    <m/>
    <n v="38"/>
    <n v="88"/>
    <n v="1.9500450562674564E-8"/>
  </r>
  <r>
    <x v="89"/>
    <x v="2"/>
    <m/>
    <m/>
    <m/>
    <n v="-38"/>
    <n v="-88"/>
    <n v="-1.9500450562674564E-8"/>
  </r>
  <r>
    <x v="90"/>
    <x v="0"/>
    <m/>
    <m/>
    <n v="351654"/>
    <n v="46628"/>
    <m/>
    <n v="0"/>
  </r>
  <r>
    <x v="90"/>
    <x v="1"/>
    <m/>
    <m/>
    <m/>
    <m/>
    <n v="95"/>
    <n v="2.1051622766523677E-8"/>
  </r>
  <r>
    <x v="90"/>
    <x v="2"/>
    <m/>
    <m/>
    <n v="351654"/>
    <n v="46628"/>
    <n v="-95"/>
    <n v="-2.1051622766523677E-8"/>
  </r>
  <r>
    <x v="91"/>
    <x v="0"/>
    <n v="4500"/>
    <m/>
    <m/>
    <m/>
    <m/>
    <n v="0"/>
  </r>
  <r>
    <x v="91"/>
    <x v="1"/>
    <m/>
    <m/>
    <m/>
    <m/>
    <n v="95"/>
    <n v="2.1051622766523677E-8"/>
  </r>
  <r>
    <x v="91"/>
    <x v="2"/>
    <n v="4500"/>
    <m/>
    <m/>
    <m/>
    <n v="-95"/>
    <n v="-2.1051622766523677E-8"/>
  </r>
  <r>
    <x v="92"/>
    <x v="0"/>
    <m/>
    <m/>
    <m/>
    <m/>
    <m/>
    <n v="0"/>
  </r>
  <r>
    <x v="92"/>
    <x v="1"/>
    <n v="17063"/>
    <n v="12886"/>
    <n v="26610"/>
    <n v="200"/>
    <n v="97"/>
    <n v="2.1494814824766283E-8"/>
  </r>
  <r>
    <x v="92"/>
    <x v="2"/>
    <n v="-17063"/>
    <n v="-12886"/>
    <n v="-26610"/>
    <n v="-200"/>
    <n v="-97"/>
    <n v="-2.1494814824766283E-8"/>
  </r>
  <r>
    <x v="93"/>
    <x v="0"/>
    <m/>
    <m/>
    <m/>
    <m/>
    <m/>
    <n v="0"/>
  </r>
  <r>
    <x v="93"/>
    <x v="1"/>
    <m/>
    <m/>
    <m/>
    <m/>
    <n v="109"/>
    <n v="2.4153967174221904E-8"/>
  </r>
  <r>
    <x v="93"/>
    <x v="2"/>
    <m/>
    <m/>
    <m/>
    <m/>
    <n v="-109"/>
    <n v="-2.4153967174221904E-8"/>
  </r>
  <r>
    <x v="94"/>
    <x v="0"/>
    <m/>
    <m/>
    <m/>
    <m/>
    <m/>
    <n v="0"/>
  </r>
  <r>
    <x v="94"/>
    <x v="1"/>
    <n v="70"/>
    <n v="90"/>
    <n v="34"/>
    <n v="139"/>
    <n v="169"/>
    <n v="3.7449728921500015E-8"/>
  </r>
  <r>
    <x v="94"/>
    <x v="2"/>
    <n v="-70"/>
    <n v="-90"/>
    <n v="-34"/>
    <n v="-139"/>
    <n v="-169"/>
    <n v="-3.7449728921500015E-8"/>
  </r>
  <r>
    <x v="95"/>
    <x v="0"/>
    <n v="19804"/>
    <m/>
    <m/>
    <m/>
    <m/>
    <n v="0"/>
  </r>
  <r>
    <x v="95"/>
    <x v="1"/>
    <m/>
    <m/>
    <m/>
    <n v="438"/>
    <n v="201"/>
    <n v="4.4540801853381679E-8"/>
  </r>
  <r>
    <x v="95"/>
    <x v="2"/>
    <n v="19804"/>
    <m/>
    <m/>
    <n v="-438"/>
    <n v="-201"/>
    <n v="-4.4540801853381679E-8"/>
  </r>
  <r>
    <x v="96"/>
    <x v="0"/>
    <m/>
    <m/>
    <m/>
    <m/>
    <m/>
    <n v="0"/>
  </r>
  <r>
    <x v="96"/>
    <x v="1"/>
    <m/>
    <m/>
    <n v="209"/>
    <m/>
    <n v="212"/>
    <n v="4.6978358173715996E-8"/>
  </r>
  <r>
    <x v="96"/>
    <x v="2"/>
    <m/>
    <m/>
    <n v="-209"/>
    <m/>
    <n v="-212"/>
    <n v="-4.6978358173715996E-8"/>
  </r>
  <r>
    <x v="97"/>
    <x v="0"/>
    <m/>
    <m/>
    <m/>
    <m/>
    <m/>
    <n v="0"/>
  </r>
  <r>
    <x v="97"/>
    <x v="1"/>
    <m/>
    <n v="73"/>
    <n v="74"/>
    <n v="145"/>
    <n v="240"/>
    <n v="5.3183046989112449E-8"/>
  </r>
  <r>
    <x v="97"/>
    <x v="2"/>
    <m/>
    <n v="-73"/>
    <n v="-74"/>
    <n v="-145"/>
    <n v="-240"/>
    <n v="-5.3183046989112449E-8"/>
  </r>
  <r>
    <x v="98"/>
    <x v="0"/>
    <n v="70480"/>
    <n v="167936"/>
    <m/>
    <m/>
    <m/>
    <n v="0"/>
  </r>
  <r>
    <x v="98"/>
    <x v="1"/>
    <n v="59"/>
    <m/>
    <n v="388"/>
    <n v="2662"/>
    <n v="382"/>
    <n v="8.4649683124337311E-8"/>
  </r>
  <r>
    <x v="98"/>
    <x v="2"/>
    <n v="70421"/>
    <n v="167936"/>
    <n v="-388"/>
    <n v="-2662"/>
    <n v="-382"/>
    <n v="-8.4649683124337311E-8"/>
  </r>
  <r>
    <x v="99"/>
    <x v="0"/>
    <m/>
    <m/>
    <m/>
    <m/>
    <m/>
    <n v="0"/>
  </r>
  <r>
    <x v="99"/>
    <x v="1"/>
    <n v="4"/>
    <n v="1639"/>
    <n v="952"/>
    <m/>
    <n v="401"/>
    <n v="8.8860007677642056E-8"/>
  </r>
  <r>
    <x v="99"/>
    <x v="2"/>
    <n v="-4"/>
    <n v="-1639"/>
    <n v="-952"/>
    <m/>
    <n v="-401"/>
    <n v="-8.8860007677642056E-8"/>
  </r>
  <r>
    <x v="100"/>
    <x v="0"/>
    <n v="282136"/>
    <n v="148962"/>
    <n v="141301"/>
    <n v="92040"/>
    <m/>
    <n v="0"/>
  </r>
  <r>
    <x v="100"/>
    <x v="1"/>
    <n v="515"/>
    <n v="493"/>
    <n v="1486"/>
    <n v="1302"/>
    <n v="451"/>
    <n v="9.9939809133707144E-8"/>
  </r>
  <r>
    <x v="100"/>
    <x v="2"/>
    <n v="281621"/>
    <n v="148469"/>
    <n v="139815"/>
    <n v="90738"/>
    <n v="-451"/>
    <n v="-9.9939809133707144E-8"/>
  </r>
  <r>
    <x v="101"/>
    <x v="0"/>
    <m/>
    <m/>
    <m/>
    <m/>
    <m/>
    <n v="0"/>
  </r>
  <r>
    <x v="101"/>
    <x v="1"/>
    <m/>
    <m/>
    <m/>
    <m/>
    <n v="459"/>
    <n v="1.0171257736667756E-7"/>
  </r>
  <r>
    <x v="101"/>
    <x v="2"/>
    <m/>
    <m/>
    <m/>
    <m/>
    <n v="-459"/>
    <n v="-1.0171257736667756E-7"/>
  </r>
  <r>
    <x v="102"/>
    <x v="0"/>
    <n v="57873"/>
    <n v="159766"/>
    <n v="37509"/>
    <m/>
    <m/>
    <n v="0"/>
  </r>
  <r>
    <x v="102"/>
    <x v="1"/>
    <n v="38708"/>
    <n v="37424"/>
    <n v="197"/>
    <m/>
    <n v="489"/>
    <n v="1.0836045824031662E-7"/>
  </r>
  <r>
    <x v="102"/>
    <x v="2"/>
    <n v="19165"/>
    <n v="122342"/>
    <n v="37312"/>
    <m/>
    <n v="-489"/>
    <n v="-1.0836045824031662E-7"/>
  </r>
  <r>
    <x v="103"/>
    <x v="0"/>
    <m/>
    <m/>
    <m/>
    <m/>
    <m/>
    <n v="0"/>
  </r>
  <r>
    <x v="103"/>
    <x v="1"/>
    <m/>
    <m/>
    <m/>
    <m/>
    <n v="597"/>
    <n v="1.3229282938541722E-7"/>
  </r>
  <r>
    <x v="103"/>
    <x v="2"/>
    <m/>
    <m/>
    <m/>
    <m/>
    <n v="-597"/>
    <n v="-1.3229282938541722E-7"/>
  </r>
  <r>
    <x v="104"/>
    <x v="0"/>
    <n v="47952"/>
    <m/>
    <m/>
    <m/>
    <m/>
    <n v="0"/>
  </r>
  <r>
    <x v="104"/>
    <x v="1"/>
    <n v="5"/>
    <n v="81"/>
    <n v="528"/>
    <n v="1009"/>
    <n v="839"/>
    <n v="1.8591906843277229E-7"/>
  </r>
  <r>
    <x v="104"/>
    <x v="2"/>
    <n v="47947"/>
    <n v="-81"/>
    <n v="-528"/>
    <n v="-1009"/>
    <n v="-839"/>
    <n v="-1.8591906843277229E-7"/>
  </r>
  <r>
    <x v="105"/>
    <x v="0"/>
    <m/>
    <m/>
    <m/>
    <m/>
    <m/>
    <n v="0"/>
  </r>
  <r>
    <x v="105"/>
    <x v="1"/>
    <n v="1727"/>
    <n v="1697"/>
    <n v="2892"/>
    <n v="762"/>
    <n v="888"/>
    <n v="1.9677727385971607E-7"/>
  </r>
  <r>
    <x v="105"/>
    <x v="2"/>
    <n v="-1727"/>
    <n v="-1697"/>
    <n v="-2892"/>
    <n v="-762"/>
    <n v="-888"/>
    <n v="-1.9677727385971607E-7"/>
  </r>
  <r>
    <x v="106"/>
    <x v="0"/>
    <m/>
    <m/>
    <m/>
    <m/>
    <m/>
    <n v="0"/>
  </r>
  <r>
    <x v="106"/>
    <x v="1"/>
    <n v="4797"/>
    <m/>
    <m/>
    <m/>
    <n v="1138"/>
    <n v="2.5217628114004153E-7"/>
  </r>
  <r>
    <x v="106"/>
    <x v="2"/>
    <n v="-4797"/>
    <m/>
    <m/>
    <m/>
    <n v="-1138"/>
    <n v="-2.5217628114004153E-7"/>
  </r>
  <r>
    <x v="107"/>
    <x v="0"/>
    <m/>
    <m/>
    <m/>
    <m/>
    <m/>
    <n v="0"/>
  </r>
  <r>
    <x v="107"/>
    <x v="1"/>
    <n v="4657"/>
    <n v="4437"/>
    <n v="1349"/>
    <n v="909"/>
    <n v="1162"/>
    <n v="2.574945858389528E-7"/>
  </r>
  <r>
    <x v="107"/>
    <x v="2"/>
    <n v="-4657"/>
    <n v="-4437"/>
    <n v="-1349"/>
    <n v="-909"/>
    <n v="-1162"/>
    <n v="-2.574945858389528E-7"/>
  </r>
  <r>
    <x v="108"/>
    <x v="0"/>
    <m/>
    <m/>
    <m/>
    <m/>
    <m/>
    <n v="0"/>
  </r>
  <r>
    <x v="108"/>
    <x v="1"/>
    <n v="789"/>
    <n v="11089"/>
    <n v="988"/>
    <n v="1056"/>
    <n v="1247"/>
    <n v="2.7633024831426345E-7"/>
  </r>
  <r>
    <x v="108"/>
    <x v="2"/>
    <n v="-789"/>
    <n v="-11089"/>
    <n v="-988"/>
    <n v="-1056"/>
    <n v="-1247"/>
    <n v="-2.7633024831426345E-7"/>
  </r>
  <r>
    <x v="109"/>
    <x v="0"/>
    <m/>
    <m/>
    <m/>
    <m/>
    <m/>
    <n v="0"/>
  </r>
  <r>
    <x v="109"/>
    <x v="1"/>
    <m/>
    <m/>
    <m/>
    <m/>
    <n v="1379"/>
    <n v="3.0558092415827528E-7"/>
  </r>
  <r>
    <x v="109"/>
    <x v="2"/>
    <m/>
    <m/>
    <m/>
    <m/>
    <n v="-1379"/>
    <n v="-3.0558092415827528E-7"/>
  </r>
  <r>
    <x v="110"/>
    <x v="0"/>
    <m/>
    <m/>
    <m/>
    <m/>
    <m/>
    <n v="0"/>
  </r>
  <r>
    <x v="110"/>
    <x v="1"/>
    <n v="21232"/>
    <m/>
    <m/>
    <m/>
    <n v="1580"/>
    <n v="3.5012172601165695E-7"/>
  </r>
  <r>
    <x v="110"/>
    <x v="2"/>
    <n v="-21232"/>
    <m/>
    <m/>
    <m/>
    <n v="-1580"/>
    <n v="-3.5012172601165695E-7"/>
  </r>
  <r>
    <x v="111"/>
    <x v="0"/>
    <m/>
    <m/>
    <n v="12205"/>
    <m/>
    <m/>
    <n v="0"/>
  </r>
  <r>
    <x v="111"/>
    <x v="1"/>
    <n v="71936"/>
    <m/>
    <m/>
    <n v="30"/>
    <n v="2000"/>
    <n v="4.4319205824260378E-7"/>
  </r>
  <r>
    <x v="111"/>
    <x v="2"/>
    <n v="-71936"/>
    <m/>
    <n v="12205"/>
    <n v="-30"/>
    <n v="-2000"/>
    <n v="-4.4319205824260378E-7"/>
  </r>
  <r>
    <x v="112"/>
    <x v="0"/>
    <n v="81447"/>
    <m/>
    <m/>
    <n v="104642"/>
    <m/>
    <n v="0"/>
  </r>
  <r>
    <x v="112"/>
    <x v="1"/>
    <m/>
    <m/>
    <n v="3341"/>
    <n v="52"/>
    <n v="2886"/>
    <n v="6.395261400440772E-7"/>
  </r>
  <r>
    <x v="112"/>
    <x v="2"/>
    <n v="81447"/>
    <m/>
    <n v="-3341"/>
    <n v="104590"/>
    <n v="-2886"/>
    <n v="-6.395261400440772E-7"/>
  </r>
  <r>
    <x v="113"/>
    <x v="0"/>
    <m/>
    <m/>
    <n v="25038"/>
    <m/>
    <m/>
    <n v="0"/>
  </r>
  <r>
    <x v="113"/>
    <x v="1"/>
    <m/>
    <n v="834"/>
    <n v="1601"/>
    <n v="1238"/>
    <n v="3601"/>
    <n v="7.9796730086580806E-7"/>
  </r>
  <r>
    <x v="113"/>
    <x v="2"/>
    <m/>
    <n v="-834"/>
    <n v="23437"/>
    <n v="-1238"/>
    <n v="-3601"/>
    <n v="-7.9796730086580806E-7"/>
  </r>
  <r>
    <x v="114"/>
    <x v="0"/>
    <n v="150001"/>
    <n v="20505"/>
    <m/>
    <m/>
    <m/>
    <n v="0"/>
  </r>
  <r>
    <x v="114"/>
    <x v="1"/>
    <n v="131"/>
    <n v="4377"/>
    <n v="11455"/>
    <n v="4027"/>
    <n v="4584"/>
    <n v="1.0157961974920477E-6"/>
  </r>
  <r>
    <x v="114"/>
    <x v="2"/>
    <n v="149870"/>
    <n v="16128"/>
    <n v="-11455"/>
    <n v="-4027"/>
    <n v="-4584"/>
    <n v="-1.0157961974920477E-6"/>
  </r>
  <r>
    <x v="115"/>
    <x v="0"/>
    <m/>
    <m/>
    <m/>
    <m/>
    <m/>
    <n v="0"/>
  </r>
  <r>
    <x v="115"/>
    <x v="1"/>
    <m/>
    <m/>
    <n v="3815"/>
    <m/>
    <n v="5443"/>
    <n v="1.2061471865072462E-6"/>
  </r>
  <r>
    <x v="115"/>
    <x v="2"/>
    <m/>
    <m/>
    <n v="-3815"/>
    <m/>
    <n v="-5443"/>
    <n v="-1.2061471865072462E-6"/>
  </r>
  <r>
    <x v="116"/>
    <x v="0"/>
    <m/>
    <n v="76615"/>
    <n v="76923"/>
    <m/>
    <n v="239"/>
    <n v="5.2961450959991148E-8"/>
  </r>
  <r>
    <x v="116"/>
    <x v="1"/>
    <n v="47624"/>
    <n v="120934"/>
    <n v="14056"/>
    <n v="17666"/>
    <n v="5784"/>
    <n v="1.2817114324376102E-6"/>
  </r>
  <r>
    <x v="116"/>
    <x v="2"/>
    <n v="-47624"/>
    <n v="-44319"/>
    <n v="62867"/>
    <n v="-17666"/>
    <n v="-5545"/>
    <n v="-1.2287499814776189E-6"/>
  </r>
  <r>
    <x v="117"/>
    <x v="0"/>
    <n v="26277"/>
    <m/>
    <m/>
    <m/>
    <m/>
    <n v="0"/>
  </r>
  <r>
    <x v="117"/>
    <x v="1"/>
    <n v="5848"/>
    <n v="206062"/>
    <n v="171707"/>
    <n v="291748"/>
    <n v="7718"/>
    <n v="1.7102781527582079E-6"/>
  </r>
  <r>
    <x v="117"/>
    <x v="2"/>
    <n v="20429"/>
    <n v="-206062"/>
    <n v="-171707"/>
    <n v="-291748"/>
    <n v="-7718"/>
    <n v="-1.7102781527582079E-6"/>
  </r>
  <r>
    <x v="118"/>
    <x v="0"/>
    <n v="60311"/>
    <n v="86901"/>
    <n v="152156"/>
    <m/>
    <m/>
    <n v="0"/>
  </r>
  <r>
    <x v="118"/>
    <x v="1"/>
    <n v="2780"/>
    <n v="1079"/>
    <n v="4893"/>
    <n v="10513"/>
    <n v="10926"/>
    <n v="2.4211582141793444E-6"/>
  </r>
  <r>
    <x v="118"/>
    <x v="2"/>
    <n v="57531"/>
    <n v="85822"/>
    <n v="147263"/>
    <n v="-10513"/>
    <n v="-10926"/>
    <n v="-2.4211582141793444E-6"/>
  </r>
  <r>
    <x v="119"/>
    <x v="0"/>
    <m/>
    <m/>
    <m/>
    <m/>
    <m/>
    <n v="0"/>
  </r>
  <r>
    <x v="119"/>
    <x v="1"/>
    <n v="5734"/>
    <n v="4367"/>
    <n v="8401"/>
    <n v="111216"/>
    <n v="17066"/>
    <n v="3.7817578329841378E-6"/>
  </r>
  <r>
    <x v="119"/>
    <x v="2"/>
    <n v="-5734"/>
    <n v="-4367"/>
    <n v="-8401"/>
    <n v="-111216"/>
    <n v="-17066"/>
    <n v="-3.7817578329841378E-6"/>
  </r>
  <r>
    <x v="120"/>
    <x v="0"/>
    <n v="84175"/>
    <m/>
    <m/>
    <m/>
    <m/>
    <n v="0"/>
  </r>
  <r>
    <x v="120"/>
    <x v="1"/>
    <n v="4185"/>
    <n v="11358"/>
    <n v="79178"/>
    <n v="14417"/>
    <n v="18586"/>
    <n v="4.1185837972485163E-6"/>
  </r>
  <r>
    <x v="120"/>
    <x v="2"/>
    <n v="79990"/>
    <n v="-11358"/>
    <n v="-79178"/>
    <n v="-14417"/>
    <n v="-18586"/>
    <n v="-4.1185837972485163E-6"/>
  </r>
  <r>
    <x v="121"/>
    <x v="0"/>
    <n v="182403"/>
    <n v="541313"/>
    <n v="2215875"/>
    <n v="208760"/>
    <n v="342805"/>
    <n v="7.5964226762927886E-5"/>
  </r>
  <r>
    <x v="121"/>
    <x v="1"/>
    <n v="1323861"/>
    <n v="1323777"/>
    <n v="1130056"/>
    <n v="1436599"/>
    <n v="363158"/>
    <n v="8.0474370743633753E-5"/>
  </r>
  <r>
    <x v="121"/>
    <x v="2"/>
    <n v="-1141458"/>
    <n v="-782464"/>
    <n v="1085819"/>
    <n v="-1227839"/>
    <n v="-20353"/>
    <n v="-4.5101439807058572E-6"/>
  </r>
  <r>
    <x v="122"/>
    <x v="0"/>
    <m/>
    <m/>
    <n v="99462"/>
    <m/>
    <m/>
    <n v="0"/>
  </r>
  <r>
    <x v="122"/>
    <x v="1"/>
    <n v="5376"/>
    <n v="8887"/>
    <n v="9145"/>
    <n v="812"/>
    <n v="23666"/>
    <n v="5.2442916251847306E-6"/>
  </r>
  <r>
    <x v="122"/>
    <x v="2"/>
    <n v="-5376"/>
    <n v="-8887"/>
    <n v="90317"/>
    <n v="-812"/>
    <n v="-23666"/>
    <n v="-5.2442916251847306E-6"/>
  </r>
  <r>
    <x v="123"/>
    <x v="0"/>
    <m/>
    <m/>
    <m/>
    <m/>
    <m/>
    <n v="0"/>
  </r>
  <r>
    <x v="123"/>
    <x v="1"/>
    <n v="302974"/>
    <n v="99062"/>
    <n v="104830"/>
    <n v="142150"/>
    <n v="31795"/>
    <n v="7.045645745911793E-6"/>
  </r>
  <r>
    <x v="123"/>
    <x v="2"/>
    <n v="-302974"/>
    <n v="-99062"/>
    <n v="-104830"/>
    <n v="-142150"/>
    <n v="-31795"/>
    <n v="-7.045645745911793E-6"/>
  </r>
  <r>
    <x v="124"/>
    <x v="0"/>
    <m/>
    <m/>
    <m/>
    <m/>
    <m/>
    <n v="0"/>
  </r>
  <r>
    <x v="124"/>
    <x v="1"/>
    <n v="2446"/>
    <n v="8802"/>
    <n v="10956"/>
    <n v="10554"/>
    <n v="32866"/>
    <n v="7.2829750931007077E-6"/>
  </r>
  <r>
    <x v="124"/>
    <x v="2"/>
    <n v="-2446"/>
    <n v="-8802"/>
    <n v="-10956"/>
    <n v="-10554"/>
    <n v="-32866"/>
    <n v="-7.2829750931007077E-6"/>
  </r>
  <r>
    <x v="125"/>
    <x v="0"/>
    <m/>
    <m/>
    <m/>
    <m/>
    <m/>
    <n v="0"/>
  </r>
  <r>
    <x v="125"/>
    <x v="1"/>
    <m/>
    <m/>
    <n v="982"/>
    <m/>
    <n v="38368"/>
    <n v="8.5021964453261105E-6"/>
  </r>
  <r>
    <x v="125"/>
    <x v="2"/>
    <m/>
    <m/>
    <n v="-982"/>
    <m/>
    <n v="-38368"/>
    <n v="-8.5021964453261105E-6"/>
  </r>
  <r>
    <x v="126"/>
    <x v="0"/>
    <n v="1890"/>
    <m/>
    <m/>
    <m/>
    <m/>
    <n v="0"/>
  </r>
  <r>
    <x v="126"/>
    <x v="1"/>
    <n v="34804"/>
    <n v="87322"/>
    <n v="39550"/>
    <n v="39600"/>
    <n v="64220"/>
    <n v="1.4230896990170006E-5"/>
  </r>
  <r>
    <x v="126"/>
    <x v="2"/>
    <n v="-32914"/>
    <n v="-87322"/>
    <n v="-39550"/>
    <n v="-39600"/>
    <n v="-64220"/>
    <n v="-1.4230896990170006E-5"/>
  </r>
  <r>
    <x v="127"/>
    <x v="0"/>
    <m/>
    <m/>
    <m/>
    <m/>
    <m/>
    <n v="0"/>
  </r>
  <r>
    <x v="127"/>
    <x v="1"/>
    <n v="120651"/>
    <n v="167488"/>
    <n v="177448"/>
    <n v="121173"/>
    <n v="69124"/>
    <n v="1.5317603916980873E-5"/>
  </r>
  <r>
    <x v="127"/>
    <x v="2"/>
    <n v="-120651"/>
    <n v="-167488"/>
    <n v="-177448"/>
    <n v="-121173"/>
    <n v="-69124"/>
    <n v="-1.5317603916980873E-5"/>
  </r>
  <r>
    <x v="128"/>
    <x v="0"/>
    <m/>
    <m/>
    <n v="4702"/>
    <m/>
    <m/>
    <n v="0"/>
  </r>
  <r>
    <x v="128"/>
    <x v="1"/>
    <n v="42853"/>
    <n v="11382"/>
    <n v="23179"/>
    <n v="369"/>
    <n v="71615"/>
    <n v="1.5869599625522033E-5"/>
  </r>
  <r>
    <x v="128"/>
    <x v="2"/>
    <n v="-42853"/>
    <n v="-11382"/>
    <n v="-18477"/>
    <n v="-369"/>
    <n v="-71615"/>
    <n v="-1.5869599625522033E-5"/>
  </r>
  <r>
    <x v="129"/>
    <x v="0"/>
    <n v="191"/>
    <m/>
    <m/>
    <m/>
    <m/>
    <n v="0"/>
  </r>
  <r>
    <x v="129"/>
    <x v="1"/>
    <n v="54363"/>
    <n v="180430"/>
    <n v="244332"/>
    <n v="170860"/>
    <n v="93757"/>
    <n v="2.0776178902325899E-5"/>
  </r>
  <r>
    <x v="129"/>
    <x v="2"/>
    <n v="-54172"/>
    <n v="-180430"/>
    <n v="-244332"/>
    <n v="-170860"/>
    <n v="-93757"/>
    <n v="-2.0776178902325899E-5"/>
  </r>
  <r>
    <x v="130"/>
    <x v="0"/>
    <m/>
    <n v="30899"/>
    <m/>
    <m/>
    <m/>
    <n v="0"/>
  </r>
  <r>
    <x v="130"/>
    <x v="1"/>
    <n v="11297"/>
    <n v="7109"/>
    <n v="19628"/>
    <n v="20940"/>
    <n v="111932"/>
    <n v="2.4803686731605561E-5"/>
  </r>
  <r>
    <x v="130"/>
    <x v="2"/>
    <n v="-11297"/>
    <n v="23790"/>
    <n v="-19628"/>
    <n v="-20940"/>
    <n v="-111932"/>
    <n v="-2.4803686731605561E-5"/>
  </r>
  <r>
    <x v="131"/>
    <x v="0"/>
    <n v="97145"/>
    <n v="36397"/>
    <n v="128764"/>
    <n v="31718"/>
    <n v="80400"/>
    <n v="1.781632074135267E-5"/>
  </r>
  <r>
    <x v="131"/>
    <x v="1"/>
    <n v="27803"/>
    <n v="24636"/>
    <n v="29016"/>
    <n v="371560"/>
    <n v="225420"/>
    <n v="4.9952176884523873E-5"/>
  </r>
  <r>
    <x v="131"/>
    <x v="2"/>
    <n v="69342"/>
    <n v="11761"/>
    <n v="99748"/>
    <n v="-339842"/>
    <n v="-145020"/>
    <n v="-3.2135856143171199E-5"/>
  </r>
  <r>
    <x v="132"/>
    <x v="0"/>
    <n v="164839"/>
    <n v="22701"/>
    <n v="40077"/>
    <n v="59531"/>
    <n v="33007"/>
    <n v="7.314220133206811E-6"/>
  </r>
  <r>
    <x v="132"/>
    <x v="1"/>
    <n v="15085"/>
    <n v="28517"/>
    <n v="9978"/>
    <n v="25128"/>
    <n v="195745"/>
    <n v="4.3376314720349234E-5"/>
  </r>
  <r>
    <x v="132"/>
    <x v="2"/>
    <n v="149754"/>
    <n v="-5816"/>
    <n v="30099"/>
    <n v="34403"/>
    <n v="-162738"/>
    <n v="-3.6062094587142428E-5"/>
  </r>
  <r>
    <x v="133"/>
    <x v="0"/>
    <m/>
    <n v="3449841"/>
    <n v="3728776"/>
    <n v="351808"/>
    <n v="1304063"/>
    <n v="2.8897518252401231E-4"/>
  </r>
  <r>
    <x v="133"/>
    <x v="1"/>
    <n v="1890282"/>
    <n v="515365"/>
    <n v="1266709"/>
    <n v="1638709"/>
    <n v="1494705"/>
    <n v="3.3122069270775554E-4"/>
  </r>
  <r>
    <x v="133"/>
    <x v="2"/>
    <n v="-1890282"/>
    <n v="2934476"/>
    <n v="2462067"/>
    <n v="-1286901"/>
    <n v="-190642"/>
    <n v="-4.2245510183743233E-5"/>
  </r>
  <r>
    <x v="134"/>
    <x v="0"/>
    <n v="109412"/>
    <n v="15533"/>
    <n v="700910"/>
    <n v="60347"/>
    <n v="12042"/>
    <n v="2.6684593826787171E-6"/>
  </r>
  <r>
    <x v="134"/>
    <x v="1"/>
    <n v="47025"/>
    <n v="182945"/>
    <n v="34598"/>
    <n v="659145"/>
    <n v="217624"/>
    <n v="4.82246142414942E-5"/>
  </r>
  <r>
    <x v="134"/>
    <x v="2"/>
    <n v="62387"/>
    <n v="-167412"/>
    <n v="666312"/>
    <n v="-598798"/>
    <n v="-205582"/>
    <n v="-4.5556154858815484E-5"/>
  </r>
  <r>
    <x v="135"/>
    <x v="0"/>
    <m/>
    <n v="142957"/>
    <m/>
    <n v="104630"/>
    <m/>
    <n v="0"/>
  </r>
  <r>
    <x v="135"/>
    <x v="1"/>
    <n v="177129"/>
    <n v="201996"/>
    <n v="339538"/>
    <n v="432214"/>
    <n v="223717"/>
    <n v="4.9574798846930293E-5"/>
  </r>
  <r>
    <x v="135"/>
    <x v="2"/>
    <n v="-177129"/>
    <n v="-59039"/>
    <n v="-339538"/>
    <n v="-327584"/>
    <n v="-223717"/>
    <n v="-4.9574798846930293E-5"/>
  </r>
  <r>
    <x v="136"/>
    <x v="0"/>
    <m/>
    <m/>
    <m/>
    <m/>
    <m/>
    <n v="0"/>
  </r>
  <r>
    <x v="136"/>
    <x v="1"/>
    <n v="81338"/>
    <n v="56010"/>
    <n v="67805"/>
    <n v="266061"/>
    <n v="227476"/>
    <n v="5.0407778320397268E-5"/>
  </r>
  <r>
    <x v="136"/>
    <x v="2"/>
    <n v="-81338"/>
    <n v="-56010"/>
    <n v="-67805"/>
    <n v="-266061"/>
    <n v="-227476"/>
    <n v="-5.0407778320397268E-5"/>
  </r>
  <r>
    <x v="137"/>
    <x v="0"/>
    <n v="1170"/>
    <m/>
    <m/>
    <m/>
    <m/>
    <n v="0"/>
  </r>
  <r>
    <x v="137"/>
    <x v="1"/>
    <n v="438169"/>
    <n v="384187"/>
    <n v="642208"/>
    <n v="330441"/>
    <n v="275346"/>
    <n v="6.1015580234433984E-5"/>
  </r>
  <r>
    <x v="137"/>
    <x v="2"/>
    <n v="-436999"/>
    <n v="-384187"/>
    <n v="-642208"/>
    <n v="-330441"/>
    <n v="-275346"/>
    <n v="-6.1015580234433984E-5"/>
  </r>
  <r>
    <x v="138"/>
    <x v="0"/>
    <n v="5000"/>
    <m/>
    <n v="21048"/>
    <m/>
    <m/>
    <n v="0"/>
  </r>
  <r>
    <x v="138"/>
    <x v="1"/>
    <n v="105413"/>
    <n v="123421"/>
    <n v="162856"/>
    <n v="242610"/>
    <n v="290130"/>
    <n v="6.429165592896331E-5"/>
  </r>
  <r>
    <x v="138"/>
    <x v="2"/>
    <n v="-100413"/>
    <n v="-123421"/>
    <n v="-141808"/>
    <n v="-242610"/>
    <n v="-290130"/>
    <n v="-6.429165592896331E-5"/>
  </r>
  <r>
    <x v="139"/>
    <x v="0"/>
    <n v="452301"/>
    <n v="1002307"/>
    <n v="28355"/>
    <m/>
    <m/>
    <n v="0"/>
  </r>
  <r>
    <x v="139"/>
    <x v="1"/>
    <n v="450563"/>
    <n v="600398"/>
    <n v="132132"/>
    <n v="119651"/>
    <n v="344405"/>
    <n v="7.6318780409521969E-5"/>
  </r>
  <r>
    <x v="139"/>
    <x v="2"/>
    <n v="1738"/>
    <n v="401909"/>
    <n v="-103777"/>
    <n v="-119651"/>
    <n v="-344405"/>
    <n v="-7.6318780409521969E-5"/>
  </r>
  <r>
    <x v="140"/>
    <x v="0"/>
    <n v="29490"/>
    <m/>
    <m/>
    <m/>
    <m/>
    <n v="0"/>
  </r>
  <r>
    <x v="140"/>
    <x v="1"/>
    <n v="658373"/>
    <n v="1059950"/>
    <n v="696510"/>
    <n v="773183"/>
    <n v="365262"/>
    <n v="8.094060878890497E-5"/>
  </r>
  <r>
    <x v="140"/>
    <x v="2"/>
    <n v="-628883"/>
    <n v="-1059950"/>
    <n v="-696510"/>
    <n v="-773183"/>
    <n v="-365262"/>
    <n v="-8.094060878890497E-5"/>
  </r>
  <r>
    <x v="141"/>
    <x v="0"/>
    <m/>
    <m/>
    <m/>
    <m/>
    <n v="103"/>
    <n v="2.2824390999494095E-8"/>
  </r>
  <r>
    <x v="141"/>
    <x v="1"/>
    <n v="4"/>
    <n v="229"/>
    <n v="11794"/>
    <n v="29108"/>
    <n v="424216"/>
    <n v="9.4004581089722201E-5"/>
  </r>
  <r>
    <x v="141"/>
    <x v="2"/>
    <n v="-4"/>
    <n v="-229"/>
    <n v="-11794"/>
    <n v="-29108"/>
    <n v="-424113"/>
    <n v="-9.3981756698722704E-5"/>
  </r>
  <r>
    <x v="142"/>
    <x v="0"/>
    <m/>
    <n v="656212"/>
    <n v="108435"/>
    <n v="122265"/>
    <n v="8505"/>
    <n v="1.8846742276766725E-6"/>
  </r>
  <r>
    <x v="142"/>
    <x v="1"/>
    <n v="289131"/>
    <n v="1226949"/>
    <n v="325048"/>
    <n v="1308473"/>
    <n v="626598"/>
    <n v="1.3885162865534951E-4"/>
  </r>
  <r>
    <x v="142"/>
    <x v="2"/>
    <n v="-289131"/>
    <n v="-570737"/>
    <n v="-216613"/>
    <n v="-1186208"/>
    <n v="-618093"/>
    <n v="-1.3696695442767283E-4"/>
  </r>
  <r>
    <x v="143"/>
    <x v="0"/>
    <n v="440663"/>
    <n v="253261"/>
    <n v="215392"/>
    <n v="392090"/>
    <n v="67116"/>
    <n v="1.4872639090505296E-5"/>
  </r>
  <r>
    <x v="143"/>
    <x v="1"/>
    <n v="210153"/>
    <n v="818563"/>
    <n v="738300"/>
    <n v="787622"/>
    <n v="690964"/>
    <n v="1.5311487866577123E-4"/>
  </r>
  <r>
    <x v="143"/>
    <x v="2"/>
    <n v="230510"/>
    <n v="-565302"/>
    <n v="-522908"/>
    <n v="-395532"/>
    <n v="-623848"/>
    <n v="-1.3824223957526594E-4"/>
  </r>
  <r>
    <x v="144"/>
    <x v="0"/>
    <n v="2300186"/>
    <n v="4299454"/>
    <n v="2932448"/>
    <n v="358530"/>
    <n v="135188"/>
    <n v="2.9957123984850559E-5"/>
  </r>
  <r>
    <x v="144"/>
    <x v="1"/>
    <n v="1944128"/>
    <n v="1456104"/>
    <n v="890286"/>
    <n v="814815"/>
    <n v="858035"/>
    <n v="1.9013714884709627E-4"/>
  </r>
  <r>
    <x v="144"/>
    <x v="2"/>
    <n v="356058"/>
    <n v="2843350"/>
    <n v="2042162"/>
    <n v="-456285"/>
    <n v="-722847"/>
    <n v="-1.601800248622457E-4"/>
  </r>
  <r>
    <x v="145"/>
    <x v="0"/>
    <m/>
    <n v="2879670"/>
    <n v="4125987"/>
    <m/>
    <m/>
    <n v="0"/>
  </r>
  <r>
    <x v="145"/>
    <x v="1"/>
    <n v="1987999"/>
    <n v="2434630"/>
    <n v="989202"/>
    <n v="2120503"/>
    <n v="898855"/>
    <n v="1.9918269875582781E-4"/>
  </r>
  <r>
    <x v="145"/>
    <x v="2"/>
    <n v="-1987999"/>
    <n v="445040"/>
    <n v="3136785"/>
    <n v="-2120503"/>
    <n v="-898855"/>
    <n v="-1.9918269875582781E-4"/>
  </r>
  <r>
    <x v="146"/>
    <x v="0"/>
    <n v="3906034"/>
    <m/>
    <n v="36084"/>
    <m/>
    <m/>
    <n v="0"/>
  </r>
  <r>
    <x v="146"/>
    <x v="1"/>
    <n v="1404"/>
    <n v="77658"/>
    <n v="53466"/>
    <n v="10941"/>
    <n v="928764"/>
    <n v="2.0581041439081681E-4"/>
  </r>
  <r>
    <x v="146"/>
    <x v="2"/>
    <n v="3904630"/>
    <n v="-77658"/>
    <n v="-17382"/>
    <n v="-10941"/>
    <n v="-928764"/>
    <n v="-2.0581041439081681E-4"/>
  </r>
  <r>
    <x v="147"/>
    <x v="0"/>
    <m/>
    <m/>
    <m/>
    <m/>
    <m/>
    <n v="0"/>
  </r>
  <r>
    <x v="147"/>
    <x v="1"/>
    <n v="53103"/>
    <n v="92054"/>
    <n v="78422"/>
    <n v="1415960"/>
    <n v="1020749"/>
    <n v="2.2619392512953978E-4"/>
  </r>
  <r>
    <x v="147"/>
    <x v="2"/>
    <n v="-53103"/>
    <n v="-92054"/>
    <n v="-78422"/>
    <n v="-1415960"/>
    <n v="-1020749"/>
    <n v="-2.2619392512953978E-4"/>
  </r>
  <r>
    <x v="148"/>
    <x v="0"/>
    <n v="2369309"/>
    <n v="2887370"/>
    <n v="332666"/>
    <n v="128274"/>
    <n v="325092"/>
    <n v="7.203909629910227E-5"/>
  </r>
  <r>
    <x v="148"/>
    <x v="1"/>
    <n v="243001"/>
    <n v="281174"/>
    <n v="1604509"/>
    <n v="948740"/>
    <n v="1455482"/>
    <n v="3.2252903165753071E-4"/>
  </r>
  <r>
    <x v="148"/>
    <x v="2"/>
    <n v="2126308"/>
    <n v="2606196"/>
    <n v="-1271843"/>
    <n v="-820466"/>
    <n v="-1130390"/>
    <n v="-2.5048993535842841E-4"/>
  </r>
  <r>
    <x v="149"/>
    <x v="0"/>
    <n v="61199"/>
    <n v="1424"/>
    <n v="2492400"/>
    <n v="457699"/>
    <n v="335410"/>
    <n v="7.4325524127575858E-5"/>
  </r>
  <r>
    <x v="149"/>
    <x v="1"/>
    <n v="1984932"/>
    <n v="2006334"/>
    <n v="1884432"/>
    <n v="1926585"/>
    <n v="1767688"/>
    <n v="3.9171264152537585E-4"/>
  </r>
  <r>
    <x v="149"/>
    <x v="2"/>
    <n v="-1923733"/>
    <n v="-2004910"/>
    <n v="607968"/>
    <n v="-1468886"/>
    <n v="-1432278"/>
    <n v="-3.1738711739780001E-4"/>
  </r>
  <r>
    <x v="150"/>
    <x v="0"/>
    <n v="7937636"/>
    <n v="608785"/>
    <n v="4580"/>
    <n v="95508"/>
    <m/>
    <n v="0"/>
  </r>
  <r>
    <x v="150"/>
    <x v="1"/>
    <n v="3083156"/>
    <n v="3390693"/>
    <n v="5719061"/>
    <n v="3087409"/>
    <n v="1587968"/>
    <n v="3.5188740317169552E-4"/>
  </r>
  <r>
    <x v="150"/>
    <x v="2"/>
    <n v="4854480"/>
    <n v="-2781908"/>
    <n v="-5714481"/>
    <n v="-2991901"/>
    <n v="-1587968"/>
    <n v="-3.5188740317169552E-4"/>
  </r>
  <r>
    <x v="151"/>
    <x v="0"/>
    <n v="2027545"/>
    <n v="989123"/>
    <n v="552402"/>
    <n v="1300998"/>
    <n v="1411201"/>
    <n v="3.1271653789201033E-4"/>
  </r>
  <r>
    <x v="151"/>
    <x v="1"/>
    <n v="5603588"/>
    <n v="5620360"/>
    <n v="5910991"/>
    <n v="6389499"/>
    <n v="3088056"/>
    <n v="6.8430094730421098E-4"/>
  </r>
  <r>
    <x v="151"/>
    <x v="2"/>
    <n v="-3576043"/>
    <n v="-4631237"/>
    <n v="-5358589"/>
    <n v="-5088501"/>
    <n v="-1676855"/>
    <n v="-3.7158440941220065E-4"/>
  </r>
  <r>
    <x v="152"/>
    <x v="0"/>
    <n v="2004270"/>
    <n v="2603876"/>
    <n v="1707422"/>
    <n v="616867"/>
    <n v="1375670"/>
    <n v="3.0484300938130135E-4"/>
  </r>
  <r>
    <x v="152"/>
    <x v="1"/>
    <n v="3372433"/>
    <n v="3174008"/>
    <n v="3697854"/>
    <n v="5175319"/>
    <n v="3266165"/>
    <n v="7.2376919445497694E-4"/>
  </r>
  <r>
    <x v="152"/>
    <x v="2"/>
    <n v="-1368163"/>
    <n v="-570132"/>
    <n v="-1990432"/>
    <n v="-4558452"/>
    <n v="-1890495"/>
    <n v="-4.1892618507367559E-4"/>
  </r>
  <r>
    <x v="153"/>
    <x v="0"/>
    <n v="390"/>
    <n v="136009"/>
    <n v="71990"/>
    <n v="9406"/>
    <n v="106051"/>
    <n v="2.3500480484343185E-5"/>
  </r>
  <r>
    <x v="153"/>
    <x v="1"/>
    <n v="1148482"/>
    <n v="1379835"/>
    <n v="1222855"/>
    <n v="1348598"/>
    <n v="2629773"/>
    <n v="5.8274725429041337E-4"/>
  </r>
  <r>
    <x v="153"/>
    <x v="2"/>
    <n v="-1148092"/>
    <n v="-1243826"/>
    <n v="-1150865"/>
    <n v="-1339192"/>
    <n v="-2523722"/>
    <n v="-5.5924677380607022E-4"/>
  </r>
  <r>
    <x v="154"/>
    <x v="0"/>
    <m/>
    <m/>
    <m/>
    <m/>
    <m/>
    <n v="0"/>
  </r>
  <r>
    <x v="154"/>
    <x v="1"/>
    <n v="1968895"/>
    <n v="3635421"/>
    <n v="3149273"/>
    <n v="4295275"/>
    <n v="3055856"/>
    <n v="6.7716555516650508E-4"/>
  </r>
  <r>
    <x v="154"/>
    <x v="2"/>
    <n v="-1968895"/>
    <n v="-3635421"/>
    <n v="-3149273"/>
    <n v="-4295275"/>
    <n v="-3055856"/>
    <n v="-6.7716555516650508E-4"/>
  </r>
  <r>
    <x v="155"/>
    <x v="0"/>
    <n v="158980"/>
    <m/>
    <m/>
    <m/>
    <m/>
    <n v="0"/>
  </r>
  <r>
    <x v="155"/>
    <x v="1"/>
    <n v="4941402"/>
    <n v="4445397"/>
    <n v="5189167"/>
    <n v="5551511"/>
    <n v="3705832"/>
    <n v="8.2119765579065243E-4"/>
  </r>
  <r>
    <x v="155"/>
    <x v="2"/>
    <n v="-4782422"/>
    <n v="-4445397"/>
    <n v="-5189167"/>
    <n v="-5551511"/>
    <n v="-3705832"/>
    <n v="-8.2119765579065243E-4"/>
  </r>
  <r>
    <x v="156"/>
    <x v="0"/>
    <m/>
    <n v="318938"/>
    <n v="9398"/>
    <n v="19563"/>
    <n v="52917"/>
    <n v="1.1726197073011931E-5"/>
  </r>
  <r>
    <x v="156"/>
    <x v="1"/>
    <n v="4469646"/>
    <n v="3563646"/>
    <n v="6185729"/>
    <n v="7696871"/>
    <n v="3810064"/>
    <n v="8.4429505309802392E-4"/>
  </r>
  <r>
    <x v="156"/>
    <x v="2"/>
    <n v="-4469646"/>
    <n v="-3244708"/>
    <n v="-6176331"/>
    <n v="-7677308"/>
    <n v="-3757147"/>
    <n v="-8.3256885602501194E-4"/>
  </r>
  <r>
    <x v="157"/>
    <x v="0"/>
    <m/>
    <m/>
    <m/>
    <n v="39039"/>
    <n v="18436"/>
    <n v="4.0853443928803211E-6"/>
  </r>
  <r>
    <x v="157"/>
    <x v="1"/>
    <n v="4562946"/>
    <n v="3776505"/>
    <n v="1769185"/>
    <n v="5511323"/>
    <n v="4099971"/>
    <n v="9.0853729311249321E-4"/>
  </r>
  <r>
    <x v="157"/>
    <x v="2"/>
    <n v="-4562946"/>
    <n v="-3776505"/>
    <n v="-1769185"/>
    <n v="-5472284"/>
    <n v="-4081535"/>
    <n v="-9.0445194871961287E-4"/>
  </r>
  <r>
    <x v="158"/>
    <x v="0"/>
    <n v="22947"/>
    <m/>
    <m/>
    <m/>
    <m/>
    <n v="0"/>
  </r>
  <r>
    <x v="158"/>
    <x v="1"/>
    <n v="2621823"/>
    <n v="2049239"/>
    <n v="3081098"/>
    <n v="2050603"/>
    <n v="4123114"/>
    <n v="9.1366569001444752E-4"/>
  </r>
  <r>
    <x v="158"/>
    <x v="2"/>
    <n v="-2598876"/>
    <n v="-2049239"/>
    <n v="-3081098"/>
    <n v="-2050603"/>
    <n v="-4123114"/>
    <n v="-9.1366569001444752E-4"/>
  </r>
  <r>
    <x v="159"/>
    <x v="0"/>
    <n v="389419"/>
    <n v="802984"/>
    <n v="966895"/>
    <n v="630681"/>
    <n v="765183"/>
    <n v="1.6956151435112513E-4"/>
  </r>
  <r>
    <x v="159"/>
    <x v="1"/>
    <n v="3601102"/>
    <n v="4078338"/>
    <n v="5935626"/>
    <n v="7968585"/>
    <n v="5409754"/>
    <n v="1.1987800049230793E-3"/>
  </r>
  <r>
    <x v="159"/>
    <x v="2"/>
    <n v="-3211683"/>
    <n v="-3275354"/>
    <n v="-4968731"/>
    <n v="-7337904"/>
    <n v="-4644571"/>
    <n v="-1.0292184905719541E-3"/>
  </r>
  <r>
    <x v="160"/>
    <x v="0"/>
    <n v="210426"/>
    <n v="1592184"/>
    <n v="653967"/>
    <n v="538"/>
    <n v="119642"/>
    <n v="2.65121921161308E-5"/>
  </r>
  <r>
    <x v="160"/>
    <x v="1"/>
    <n v="5878078"/>
    <n v="5755215"/>
    <n v="6590661"/>
    <n v="6258400"/>
    <n v="7797411"/>
    <n v="1.7278753150267597E-3"/>
  </r>
  <r>
    <x v="160"/>
    <x v="2"/>
    <n v="-5667652"/>
    <n v="-4163031"/>
    <n v="-5936694"/>
    <n v="-6257862"/>
    <n v="-7677769"/>
    <n v="-1.7013631229106287E-3"/>
  </r>
  <r>
    <x v="161"/>
    <x v="0"/>
    <n v="130748"/>
    <m/>
    <n v="2987"/>
    <m/>
    <n v="9124"/>
    <n v="2.0218421697027585E-6"/>
  </r>
  <r>
    <x v="161"/>
    <x v="1"/>
    <n v="9861852"/>
    <n v="11576438"/>
    <n v="15502618"/>
    <n v="18930608"/>
    <n v="15989457"/>
    <n v="3.5432001790058044E-3"/>
  </r>
  <r>
    <x v="161"/>
    <x v="2"/>
    <n v="-9731104"/>
    <n v="-11576438"/>
    <n v="-15499631"/>
    <n v="-18930608"/>
    <n v="-15980333"/>
    <n v="-3.5411783368361014E-3"/>
  </r>
  <r>
    <x v="162"/>
    <x v="0"/>
    <n v="2840935628"/>
    <n v="3307445945"/>
    <n v="3837376960"/>
    <n v="4123942185"/>
    <n v="4512716243"/>
    <n v="1"/>
  </r>
  <r>
    <x v="162"/>
    <x v="1"/>
    <n v="908854004"/>
    <n v="1045951226"/>
    <n v="1174634370"/>
    <n v="1338156629"/>
    <n v="1427433007"/>
    <n v="0.31631348618787952"/>
  </r>
  <r>
    <x v="162"/>
    <x v="2"/>
    <n v="1932081624"/>
    <n v="2261494719"/>
    <n v="2662742590"/>
    <n v="2785785556"/>
    <n v="3085283236"/>
    <n v="0.683686513812120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C34B24-248E-41F3-8485-8F283B5CBA2D}" name="PivotTable5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43:G55" firstHeaderRow="1" firstDataRow="2" firstDataCol="1" rowPageCount="1" colPageCount="1"/>
  <pivotFields count="4">
    <pivotField axis="axisRow" showAll="0">
      <items count="11">
        <item x="0"/>
        <item x="7"/>
        <item x="9"/>
        <item x="4"/>
        <item x="3"/>
        <item x="1"/>
        <item x="5"/>
        <item x="8"/>
        <item x="6"/>
        <item x="2"/>
        <item t="default"/>
      </items>
    </pivotField>
    <pivotField axis="axisPage" showAll="0">
      <items count="6">
        <item m="1" x="3"/>
        <item m="1" x="4"/>
        <item x="0"/>
        <item x="1"/>
        <item x="2"/>
        <item t="default"/>
      </items>
    </pivotField>
    <pivotField axis="axisCol" showAll="0">
      <items count="11">
        <item m="1" x="9"/>
        <item m="1" x="5"/>
        <item m="1" x="6"/>
        <item m="1" x="7"/>
        <item m="1" x="8"/>
        <item x="0"/>
        <item x="1"/>
        <item x="2"/>
        <item x="3"/>
        <item x="4"/>
        <item t="default"/>
      </items>
    </pivotField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6">
    <i>
      <x v="5"/>
    </i>
    <i>
      <x v="6"/>
    </i>
    <i>
      <x v="7"/>
    </i>
    <i>
      <x v="8"/>
    </i>
    <i>
      <x v="9"/>
    </i>
    <i t="grand">
      <x/>
    </i>
  </colItems>
  <pageFields count="1">
    <pageField fld="1" item="3" hier="-1"/>
  </pageFields>
  <dataFields count="1">
    <dataField name="Sum of Valu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C7DD5C-A73C-4DFE-9ADC-6B99B2C463BD}" name="PivotTable4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0:F37" firstHeaderRow="0" firstDataRow="1" firstDataCol="1" rowPageCount="1" colPageCount="1"/>
  <pivotFields count="8">
    <pivotField axis="axisRow" showAll="0" measureFilter="1" sortType="descending">
      <items count="164">
        <item x="112"/>
        <item x="104"/>
        <item x="90"/>
        <item x="68"/>
        <item x="45"/>
        <item x="54"/>
        <item x="83"/>
        <item x="145"/>
        <item x="41"/>
        <item x="7"/>
        <item x="137"/>
        <item x="22"/>
        <item x="128"/>
        <item x="131"/>
        <item x="149"/>
        <item x="92"/>
        <item x="86"/>
        <item x="44"/>
        <item x="103"/>
        <item x="96"/>
        <item x="91"/>
        <item x="133"/>
        <item x="52"/>
        <item x="17"/>
        <item x="70"/>
        <item x="74"/>
        <item x="65"/>
        <item x="72"/>
        <item x="55"/>
        <item x="150"/>
        <item x="4"/>
        <item x="56"/>
        <item x="148"/>
        <item x="49"/>
        <item x="27"/>
        <item x="76"/>
        <item x="143"/>
        <item x="102"/>
        <item x="81"/>
        <item x="39"/>
        <item x="47"/>
        <item x="141"/>
        <item x="142"/>
        <item x="35"/>
        <item x="134"/>
        <item x="146"/>
        <item x="118"/>
        <item x="46"/>
        <item x="89"/>
        <item x="106"/>
        <item x="117"/>
        <item x="99"/>
        <item x="9"/>
        <item x="13"/>
        <item x="43"/>
        <item x="57"/>
        <item x="32"/>
        <item x="152"/>
        <item x="40"/>
        <item x="29"/>
        <item x="61"/>
        <item x="62"/>
        <item x="63"/>
        <item x="10"/>
        <item x="26"/>
        <item x="98"/>
        <item x="132"/>
        <item x="14"/>
        <item x="126"/>
        <item x="123"/>
        <item x="158"/>
        <item x="159"/>
        <item x="71"/>
        <item x="155"/>
        <item x="28"/>
        <item x="161"/>
        <item x="11"/>
        <item x="1"/>
        <item x="21"/>
        <item x="93"/>
        <item x="107"/>
        <item x="3"/>
        <item x="37"/>
        <item x="127"/>
        <item x="111"/>
        <item x="58"/>
        <item x="97"/>
        <item x="66"/>
        <item x="75"/>
        <item x="18"/>
        <item x="82"/>
        <item x="94"/>
        <item x="157"/>
        <item x="64"/>
        <item x="113"/>
        <item x="2"/>
        <item x="125"/>
        <item x="80"/>
        <item x="130"/>
        <item x="19"/>
        <item x="101"/>
        <item x="124"/>
        <item x="160"/>
        <item x="8"/>
        <item x="38"/>
        <item x="79"/>
        <item x="138"/>
        <item x="147"/>
        <item x="85"/>
        <item x="116"/>
        <item x="34"/>
        <item x="77"/>
        <item x="129"/>
        <item x="139"/>
        <item x="5"/>
        <item x="31"/>
        <item x="140"/>
        <item x="154"/>
        <item x="20"/>
        <item x="48"/>
        <item x="73"/>
        <item x="51"/>
        <item x="36"/>
        <item x="87"/>
        <item x="53"/>
        <item x="50"/>
        <item x="114"/>
        <item x="78"/>
        <item x="136"/>
        <item x="60"/>
        <item x="15"/>
        <item x="100"/>
        <item x="122"/>
        <item x="121"/>
        <item x="156"/>
        <item x="119"/>
        <item x="84"/>
        <item x="59"/>
        <item x="88"/>
        <item x="12"/>
        <item x="135"/>
        <item x="110"/>
        <item x="6"/>
        <item x="105"/>
        <item x="144"/>
        <item x="69"/>
        <item x="162"/>
        <item x="24"/>
        <item x="120"/>
        <item x="153"/>
        <item x="30"/>
        <item x="108"/>
        <item x="25"/>
        <item x="33"/>
        <item x="151"/>
        <item x="0"/>
        <item x="42"/>
        <item x="115"/>
        <item x="23"/>
        <item x="16"/>
        <item x="109"/>
        <item x="95"/>
        <item x="67"/>
        <item t="default"/>
      </items>
      <autoSortScope>
        <pivotArea dataOnly="0" outline="0" fieldPosition="0">
          <references count="1">
            <reference field="4294967294" count="1" selected="0">
              <x v="4"/>
            </reference>
          </references>
        </pivotArea>
      </autoSortScope>
    </pivotField>
    <pivotField axis="axisPage" showAll="0">
      <items count="4">
        <item x="0"/>
        <item x="1"/>
        <item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7">
    <i>
      <x v="146"/>
    </i>
    <i>
      <x v="155"/>
    </i>
    <i>
      <x v="77"/>
    </i>
    <i>
      <x v="95"/>
    </i>
    <i>
      <x v="30"/>
    </i>
    <i>
      <x v="8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item="0" hier="-1"/>
  </pageFields>
  <dataFields count="5">
    <dataField name="Sum of 2019" fld="2" baseField="0" baseItem="0"/>
    <dataField name="Sum of 2020" fld="3" baseField="0" baseItem="0"/>
    <dataField name="Sum of 2021" fld="4" baseField="0" baseItem="0"/>
    <dataField name="Sum of 2022" fld="5" baseField="0" baseItem="0"/>
    <dataField name="Sum of 2023" fld="6" baseField="0" baseItem="0"/>
  </dataFields>
  <pivotTableStyleInfo name="PivotStyleLight16" showRowHeaders="1" showColHeaders="1" showRowStripes="0" showColStripes="0" showLastColumn="1"/>
  <filters count="1">
    <filter fld="0" type="count" evalOrder="-1" id="2" iMeasureFld="4">
      <autoFilter ref="A1">
        <filterColumn colId="0">
          <top10 val="6" filterVal="6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901508-FAE8-4D23-B9BD-FB76BB2E99EF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13:G25" firstHeaderRow="1" firstDataRow="2" firstDataCol="1" rowPageCount="1" colPageCount="1"/>
  <pivotFields count="4">
    <pivotField axis="axisRow" showAll="0">
      <items count="11">
        <item x="0"/>
        <item x="7"/>
        <item x="9"/>
        <item x="4"/>
        <item x="3"/>
        <item x="1"/>
        <item x="5"/>
        <item x="8"/>
        <item x="6"/>
        <item x="2"/>
        <item t="default"/>
      </items>
    </pivotField>
    <pivotField axis="axisPage" showAll="0">
      <items count="6">
        <item m="1" x="3"/>
        <item m="1" x="4"/>
        <item x="0"/>
        <item x="1"/>
        <item x="2"/>
        <item t="default"/>
      </items>
    </pivotField>
    <pivotField axis="axisCol" showAll="0">
      <items count="11">
        <item m="1" x="9"/>
        <item m="1" x="5"/>
        <item m="1" x="6"/>
        <item m="1" x="7"/>
        <item m="1" x="8"/>
        <item x="0"/>
        <item x="1"/>
        <item x="2"/>
        <item x="3"/>
        <item x="4"/>
        <item t="default"/>
      </items>
    </pivotField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6">
    <i>
      <x v="5"/>
    </i>
    <i>
      <x v="6"/>
    </i>
    <i>
      <x v="7"/>
    </i>
    <i>
      <x v="8"/>
    </i>
    <i>
      <x v="9"/>
    </i>
    <i t="grand">
      <x/>
    </i>
  </colItems>
  <pageFields count="1">
    <pageField fld="1" item="2" hier="-1"/>
  </pageFields>
  <dataFields count="1">
    <dataField name="Sum of Valu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86B3C8-0777-4A8E-ACB9-7C29256B0611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1:G6" firstHeaderRow="1" firstDataRow="2" firstDataCol="1"/>
  <pivotFields count="4">
    <pivotField showAll="0"/>
    <pivotField axis="axisRow" showAll="0">
      <items count="6">
        <item m="1" x="3"/>
        <item m="1" x="4"/>
        <item x="0"/>
        <item x="1"/>
        <item x="2"/>
        <item t="default"/>
      </items>
    </pivotField>
    <pivotField axis="axisCol" showAll="0">
      <items count="11">
        <item m="1" x="9"/>
        <item m="1" x="5"/>
        <item m="1" x="6"/>
        <item m="1" x="7"/>
        <item m="1" x="8"/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4">
    <i>
      <x v="2"/>
    </i>
    <i>
      <x v="3"/>
    </i>
    <i>
      <x v="4"/>
    </i>
    <i t="grand">
      <x/>
    </i>
  </rowItems>
  <colFields count="1">
    <field x="2"/>
  </colFields>
  <colItems count="6">
    <i>
      <x v="5"/>
    </i>
    <i>
      <x v="6"/>
    </i>
    <i>
      <x v="7"/>
    </i>
    <i>
      <x v="8"/>
    </i>
    <i>
      <x v="9"/>
    </i>
    <i t="grand">
      <x/>
    </i>
  </colItems>
  <dataFields count="1">
    <dataField name="Sum of Valu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151" totalsRowShown="0">
  <autoFilter ref="A1:D151" xr:uid="{00000000-0009-0000-0100-000001000000}"/>
  <sortState xmlns:xlrd2="http://schemas.microsoft.com/office/spreadsheetml/2017/richdata2" ref="A2:D151">
    <sortCondition ref="A1:A151"/>
  </sortState>
  <tableColumns count="4">
    <tableColumn id="1" xr3:uid="{00000000-0010-0000-0000-000001000000}" name="Food and Beverage Manufacturing"/>
    <tableColumn id="2" xr3:uid="{00000000-0010-0000-0000-000002000000}" name="Trade"/>
    <tableColumn id="3" xr3:uid="{00000000-0010-0000-0000-000003000000}" name="Year" dataDxfId="1"/>
    <tableColumn id="4" xr3:uid="{00000000-0010-0000-0000-000004000000}" name="Value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1:H490" totalsRowShown="0">
  <autoFilter ref="A1:H490" xr:uid="{00000000-0009-0000-0100-000005000000}"/>
  <sortState xmlns:xlrd2="http://schemas.microsoft.com/office/spreadsheetml/2017/richdata2" ref="A3:H490">
    <sortCondition descending="1" ref="G1:G490"/>
  </sortState>
  <tableColumns count="8">
    <tableColumn id="1" xr3:uid="{00000000-0010-0000-0100-000001000000}" name="country"/>
    <tableColumn id="2" xr3:uid="{00000000-0010-0000-0100-000002000000}" name="Trade"/>
    <tableColumn id="3" xr3:uid="{00000000-0010-0000-0100-000003000000}" name="2019"/>
    <tableColumn id="4" xr3:uid="{00000000-0010-0000-0100-000004000000}" name="2020"/>
    <tableColumn id="5" xr3:uid="{00000000-0010-0000-0100-000005000000}" name="2021"/>
    <tableColumn id="6" xr3:uid="{00000000-0010-0000-0100-000006000000}" name="2022"/>
    <tableColumn id="7" xr3:uid="{00000000-0010-0000-0100-000007000000}" name="2023"/>
    <tableColumn id="8" xr3:uid="{00000000-0010-0000-0100-000008000000}" name="Percentage" dataDxfId="0">
      <calculatedColumnFormula>Table5[[#This Row],[2023]]/$J$2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workbookViewId="0">
      <selection activeCell="G3" sqref="G3"/>
    </sheetView>
  </sheetViews>
  <sheetFormatPr defaultRowHeight="14.4" x14ac:dyDescent="0.55000000000000004"/>
  <cols>
    <col min="1" max="1" width="53.83984375" bestFit="1" customWidth="1"/>
    <col min="2" max="2" width="12.15625" bestFit="1" customWidth="1"/>
    <col min="3" max="6" width="11.26171875" bestFit="1" customWidth="1"/>
    <col min="7" max="7" width="12.68359375" customWidth="1"/>
  </cols>
  <sheetData>
    <row r="1" spans="1:7" ht="126" customHeight="1" x14ac:dyDescent="0.55000000000000004">
      <c r="A1" s="49"/>
      <c r="B1" s="49"/>
      <c r="C1" s="49"/>
      <c r="D1" s="49"/>
      <c r="E1" s="49"/>
      <c r="F1" s="49"/>
    </row>
    <row r="2" spans="1:7" ht="19.149999999999999" customHeight="1" x14ac:dyDescent="0.55000000000000004">
      <c r="A2" s="2"/>
      <c r="B2" s="2"/>
      <c r="C2" s="2"/>
      <c r="D2" s="2"/>
      <c r="E2" s="2"/>
      <c r="F2" s="2"/>
    </row>
    <row r="3" spans="1:7" ht="28.8" x14ac:dyDescent="0.55000000000000004">
      <c r="A3" s="32" t="s">
        <v>19</v>
      </c>
      <c r="B3" s="33">
        <v>2019</v>
      </c>
      <c r="C3" s="33">
        <v>2020</v>
      </c>
      <c r="D3" s="33">
        <v>2021</v>
      </c>
      <c r="E3" s="33">
        <v>2022</v>
      </c>
      <c r="F3" s="33">
        <v>2023</v>
      </c>
      <c r="G3" s="17" t="s">
        <v>201</v>
      </c>
    </row>
    <row r="4" spans="1:7" x14ac:dyDescent="0.55000000000000004">
      <c r="A4" s="18" t="s">
        <v>17</v>
      </c>
      <c r="B4" s="37">
        <f>pivot!B3/1000000</f>
        <v>2840.9356280000002</v>
      </c>
      <c r="C4" s="37">
        <f>pivot!C3/1000000</f>
        <v>3307.4459449999999</v>
      </c>
      <c r="D4" s="37">
        <f>pivot!D3/1000000</f>
        <v>3837.3769600000001</v>
      </c>
      <c r="E4" s="37">
        <f>pivot!E3/1000000</f>
        <v>4123.9421849999999</v>
      </c>
      <c r="F4" s="37">
        <f>pivot!F3/1000000</f>
        <v>4512.7162429999998</v>
      </c>
      <c r="G4" s="28">
        <f>('Trade Balance'!$F4-'Trade Balance'!$E4)/('Trade Balance'!$E4)</f>
        <v>9.4272431707235482E-2</v>
      </c>
    </row>
    <row r="5" spans="1:7" x14ac:dyDescent="0.55000000000000004">
      <c r="A5" t="s">
        <v>18</v>
      </c>
      <c r="B5" s="38">
        <f>pivot!B4/1000000</f>
        <v>908.85400400000003</v>
      </c>
      <c r="C5" s="38">
        <f>pivot!C4/1000000</f>
        <v>1045.9512259999999</v>
      </c>
      <c r="D5" s="38">
        <f>pivot!D4/1000000</f>
        <v>1174.63437</v>
      </c>
      <c r="E5" s="38">
        <f>pivot!E4/1000000</f>
        <v>1338.1566290000001</v>
      </c>
      <c r="F5" s="38">
        <f>pivot!F4/1000000</f>
        <v>1427.4330070000001</v>
      </c>
      <c r="G5" s="36">
        <f>('Trade Balance'!$F5-'Trade Balance'!$E5)/('Trade Balance'!$E5)</f>
        <v>6.6715940470074842E-2</v>
      </c>
    </row>
    <row r="6" spans="1:7" x14ac:dyDescent="0.55000000000000004">
      <c r="A6" s="7" t="s">
        <v>0</v>
      </c>
      <c r="B6" s="39">
        <f>pivot!B5/1000000</f>
        <v>1932.0816239999999</v>
      </c>
      <c r="C6" s="39">
        <f>pivot!C5/1000000</f>
        <v>2261.4947189999998</v>
      </c>
      <c r="D6" s="39">
        <f>pivot!D5/1000000</f>
        <v>2662.7425899999998</v>
      </c>
      <c r="E6" s="39">
        <f>pivot!E5/1000000</f>
        <v>2785.7855559999998</v>
      </c>
      <c r="F6" s="39">
        <f>pivot!F5/1000000</f>
        <v>3085.2832360000002</v>
      </c>
      <c r="G6" s="35">
        <f>('Trade Balance'!$F6-'Trade Balance'!$E6)/('Trade Balance'!$E6)</f>
        <v>0.10750923715393132</v>
      </c>
    </row>
    <row r="7" spans="1:7" ht="14.5" customHeight="1" x14ac:dyDescent="0.55000000000000004">
      <c r="F7" s="51" t="s">
        <v>20</v>
      </c>
      <c r="G7" s="51"/>
    </row>
    <row r="24" spans="1:5" ht="30.6" customHeight="1" x14ac:dyDescent="0.55000000000000004">
      <c r="A24" s="1" t="s">
        <v>21</v>
      </c>
    </row>
    <row r="25" spans="1:5" ht="14.5" customHeight="1" x14ac:dyDescent="0.55000000000000004">
      <c r="A25" s="50" t="s">
        <v>202</v>
      </c>
      <c r="B25" s="50"/>
      <c r="C25" s="50"/>
      <c r="D25" s="50"/>
      <c r="E25" s="50"/>
    </row>
    <row r="26" spans="1:5" x14ac:dyDescent="0.55000000000000004">
      <c r="A26" s="50"/>
      <c r="B26" s="50"/>
      <c r="C26" s="50"/>
      <c r="D26" s="50"/>
      <c r="E26" s="50"/>
    </row>
    <row r="27" spans="1:5" x14ac:dyDescent="0.55000000000000004">
      <c r="A27" s="50"/>
      <c r="B27" s="50"/>
      <c r="C27" s="50"/>
      <c r="D27" s="50"/>
      <c r="E27" s="50"/>
    </row>
    <row r="28" spans="1:5" x14ac:dyDescent="0.55000000000000004">
      <c r="A28" s="50"/>
      <c r="B28" s="50"/>
      <c r="C28" s="50"/>
      <c r="D28" s="50"/>
      <c r="E28" s="50"/>
    </row>
    <row r="29" spans="1:5" x14ac:dyDescent="0.55000000000000004">
      <c r="A29" s="50"/>
      <c r="B29" s="50"/>
      <c r="C29" s="50"/>
      <c r="D29" s="50"/>
      <c r="E29" s="50"/>
    </row>
  </sheetData>
  <mergeCells count="3">
    <mergeCell ref="A1:F1"/>
    <mergeCell ref="A25:E29"/>
    <mergeCell ref="F7:G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showGridLines="0" workbookViewId="0">
      <selection activeCell="B3" sqref="B3:I3"/>
    </sheetView>
  </sheetViews>
  <sheetFormatPr defaultRowHeight="14.4" x14ac:dyDescent="0.55000000000000004"/>
  <cols>
    <col min="1" max="1" width="59.578125" bestFit="1" customWidth="1"/>
    <col min="2" max="2" width="12.15625" bestFit="1" customWidth="1"/>
    <col min="3" max="6" width="10.15625" bestFit="1" customWidth="1"/>
    <col min="7" max="7" width="11.20703125" bestFit="1" customWidth="1"/>
    <col min="8" max="8" width="8" bestFit="1" customWidth="1"/>
    <col min="9" max="9" width="12.41796875" bestFit="1" customWidth="1"/>
  </cols>
  <sheetData>
    <row r="1" spans="1:9" ht="126" customHeight="1" x14ac:dyDescent="0.55000000000000004">
      <c r="A1" s="49"/>
      <c r="B1" s="49"/>
      <c r="C1" s="49"/>
      <c r="D1" s="49"/>
      <c r="E1" s="49"/>
      <c r="F1" s="49"/>
    </row>
    <row r="2" spans="1:9" ht="19.149999999999999" customHeight="1" x14ac:dyDescent="0.55000000000000004">
      <c r="A2" s="2"/>
      <c r="B2" s="2"/>
      <c r="C2" s="2"/>
      <c r="D2" s="2"/>
      <c r="E2" s="2"/>
      <c r="F2" s="2"/>
    </row>
    <row r="3" spans="1:9" ht="28.8" x14ac:dyDescent="0.55000000000000004">
      <c r="A3" s="15" t="s">
        <v>15</v>
      </c>
      <c r="B3" s="33">
        <v>2019</v>
      </c>
      <c r="C3" s="33">
        <v>2020</v>
      </c>
      <c r="D3" s="33">
        <v>2021</v>
      </c>
      <c r="E3" s="33">
        <v>2022</v>
      </c>
      <c r="F3" s="33">
        <v>2023</v>
      </c>
      <c r="G3" s="17" t="s">
        <v>201</v>
      </c>
      <c r="H3" s="19" t="s">
        <v>203</v>
      </c>
      <c r="I3" s="16" t="s">
        <v>22</v>
      </c>
    </row>
    <row r="4" spans="1:9" x14ac:dyDescent="0.55000000000000004">
      <c r="A4" s="18" t="s">
        <v>1</v>
      </c>
      <c r="B4" s="37">
        <f>pivot!B15/1000000</f>
        <v>68.977982999999995</v>
      </c>
      <c r="C4" s="37">
        <f>pivot!C15/1000000</f>
        <v>81.714252000000002</v>
      </c>
      <c r="D4" s="37">
        <f>pivot!D15/1000000</f>
        <v>80.103712000000002</v>
      </c>
      <c r="E4" s="37">
        <f>pivot!E15/1000000</f>
        <v>106.560301</v>
      </c>
      <c r="F4" s="37">
        <f>pivot!F15/1000000</f>
        <v>78.914473000000001</v>
      </c>
      <c r="G4" s="27">
        <f>(Exports!$F4-Exports!$E4)/(Exports!$E4)</f>
        <v>-0.25943834374116487</v>
      </c>
      <c r="H4" s="22">
        <f>Exports!$F4/$F$14</f>
        <v>1.7487133857000191E-2</v>
      </c>
      <c r="I4" s="20"/>
    </row>
    <row r="5" spans="1:9" x14ac:dyDescent="0.55000000000000004">
      <c r="A5" t="s">
        <v>8</v>
      </c>
      <c r="B5" s="38">
        <f>pivot!B16/1000000</f>
        <v>33.539250999999993</v>
      </c>
      <c r="C5" s="38">
        <f>pivot!C16/1000000</f>
        <v>33.558123999999999</v>
      </c>
      <c r="D5" s="38">
        <f>pivot!D16/1000000</f>
        <v>44.563639999999999</v>
      </c>
      <c r="E5" s="38">
        <f>pivot!E16/1000000</f>
        <v>53.398344999999999</v>
      </c>
      <c r="F5" s="38">
        <f>pivot!F16/1000000</f>
        <v>59.808163999999998</v>
      </c>
      <c r="G5" s="26">
        <f>(Exports!$F5-Exports!$E5)/(Exports!$E5)</f>
        <v>0.12003778394255475</v>
      </c>
      <c r="H5" s="23">
        <f>Exports!$F5/$F$14</f>
        <v>1.3253251651435599E-2</v>
      </c>
      <c r="I5" s="4"/>
    </row>
    <row r="6" spans="1:9" x14ac:dyDescent="0.55000000000000004">
      <c r="A6" s="6" t="s">
        <v>10</v>
      </c>
      <c r="B6" s="40">
        <f>pivot!B17/1000000</f>
        <v>0.361045</v>
      </c>
      <c r="C6" s="40">
        <f>pivot!C17/1000000</f>
        <v>0.62426099999999995</v>
      </c>
      <c r="D6" s="40">
        <f>pivot!D17/1000000</f>
        <v>0.52636799999999995</v>
      </c>
      <c r="E6" s="40">
        <f>pivot!E17/1000000</f>
        <v>3.314203</v>
      </c>
      <c r="F6" s="40">
        <f>pivot!F17/1000000</f>
        <v>8.0869079999999993</v>
      </c>
      <c r="G6" s="25">
        <f>(Exports!$F6-Exports!$E6)/(Exports!$E6)</f>
        <v>1.4400762415579249</v>
      </c>
      <c r="H6" s="24">
        <f>Exports!$F6/$F$14</f>
        <v>1.792026700669289E-3</v>
      </c>
      <c r="I6" s="8"/>
    </row>
    <row r="7" spans="1:9" x14ac:dyDescent="0.55000000000000004">
      <c r="A7" t="s">
        <v>5</v>
      </c>
      <c r="B7" s="38">
        <f>pivot!B18/1000000</f>
        <v>18.144568</v>
      </c>
      <c r="C7" s="38">
        <f>pivot!C18/1000000</f>
        <v>8.0580639999999999</v>
      </c>
      <c r="D7" s="38">
        <f>pivot!D18/1000000</f>
        <v>9.3553510000000006</v>
      </c>
      <c r="E7" s="38">
        <f>pivot!E18/1000000</f>
        <v>11.472939999999999</v>
      </c>
      <c r="F7" s="38">
        <f>pivot!F18/1000000</f>
        <v>9.9622499999999992</v>
      </c>
      <c r="G7" s="26">
        <f>(Exports!$F7-Exports!$E7)/(Exports!$E7)</f>
        <v>-0.13167418290342323</v>
      </c>
      <c r="H7" s="23">
        <f>Exports!$F7/$F$14</f>
        <v>2.2075950411136894E-3</v>
      </c>
      <c r="I7" s="4"/>
    </row>
    <row r="8" spans="1:9" x14ac:dyDescent="0.55000000000000004">
      <c r="A8" s="6" t="s">
        <v>4</v>
      </c>
      <c r="B8" s="40">
        <f>pivot!B19/1000000</f>
        <v>409.94664799999998</v>
      </c>
      <c r="C8" s="40">
        <f>pivot!C19/1000000</f>
        <v>495.414199</v>
      </c>
      <c r="D8" s="40">
        <f>pivot!D19/1000000</f>
        <v>637.818622</v>
      </c>
      <c r="E8" s="40">
        <f>pivot!E19/1000000</f>
        <v>680.17788399999995</v>
      </c>
      <c r="F8" s="40">
        <f>pivot!F19/1000000</f>
        <v>659.49977899999999</v>
      </c>
      <c r="G8" s="25">
        <f>(Exports!$F8-Exports!$E8)/(Exports!$E8)</f>
        <v>-3.0401025211810564E-2</v>
      </c>
      <c r="H8" s="24">
        <f>Exports!$F8/$F$14</f>
        <v>0.14614253223277615</v>
      </c>
      <c r="I8" s="8"/>
    </row>
    <row r="9" spans="1:9" x14ac:dyDescent="0.55000000000000004">
      <c r="A9" t="s">
        <v>2</v>
      </c>
      <c r="B9" s="38">
        <f>pivot!B20/1000000</f>
        <v>990.00799500000005</v>
      </c>
      <c r="C9" s="38">
        <f>pivot!C20/1000000</f>
        <v>1101.1537900000001</v>
      </c>
      <c r="D9" s="38">
        <f>pivot!D20/1000000</f>
        <v>1440.953978</v>
      </c>
      <c r="E9" s="38">
        <f>pivot!E20/1000000</f>
        <v>1770.082692</v>
      </c>
      <c r="F9" s="38">
        <f>pivot!F20/1000000</f>
        <v>2101.5588779999998</v>
      </c>
      <c r="G9" s="26">
        <f>(Exports!$F9-Exports!$E9)/(Exports!$E9)</f>
        <v>0.18726593254548352</v>
      </c>
      <c r="H9" s="23">
        <f>Exports!$F9/$F$14</f>
        <v>0.46569710232941847</v>
      </c>
      <c r="I9" s="4"/>
    </row>
    <row r="10" spans="1:9" x14ac:dyDescent="0.55000000000000004">
      <c r="A10" s="6" t="s">
        <v>6</v>
      </c>
      <c r="B10" s="40">
        <f>pivot!B21/1000000</f>
        <v>1231.747813</v>
      </c>
      <c r="C10" s="40">
        <f>pivot!C21/1000000</f>
        <v>1509.5083460000001</v>
      </c>
      <c r="D10" s="40">
        <f>pivot!D21/1000000</f>
        <v>1534.3167570000001</v>
      </c>
      <c r="E10" s="40">
        <f>pivot!E21/1000000</f>
        <v>1392.2709460000001</v>
      </c>
      <c r="F10" s="40">
        <f>pivot!F21/1000000</f>
        <v>1498.2449919999999</v>
      </c>
      <c r="G10" s="25">
        <f>(Exports!$F10-Exports!$E10)/(Exports!$E10)</f>
        <v>7.6115964571740621E-2</v>
      </c>
      <c r="H10" s="24">
        <f>Exports!$F10/$F$14</f>
        <v>0.3320051408780767</v>
      </c>
      <c r="I10" s="8"/>
    </row>
    <row r="11" spans="1:9" x14ac:dyDescent="0.55000000000000004">
      <c r="A11" t="s">
        <v>9</v>
      </c>
      <c r="B11" s="38">
        <f>pivot!B22/1000000</f>
        <v>15.104217999999999</v>
      </c>
      <c r="C11" s="38">
        <f>pivot!C22/1000000</f>
        <v>22.174059</v>
      </c>
      <c r="D11" s="38">
        <f>pivot!D22/1000000</f>
        <v>25.567252</v>
      </c>
      <c r="E11" s="38">
        <f>pivot!E22/1000000</f>
        <v>41.812486999999997</v>
      </c>
      <c r="F11" s="38">
        <f>pivot!F22/1000000</f>
        <v>23.915821999999999</v>
      </c>
      <c r="G11" s="26">
        <f>(Exports!$F11-Exports!$E11)/(Exports!$E11)</f>
        <v>-0.42802201648517102</v>
      </c>
      <c r="H11" s="23">
        <f>Exports!$F11/$F$14</f>
        <v>5.2996511883718718E-3</v>
      </c>
      <c r="I11" s="4"/>
    </row>
    <row r="12" spans="1:9" x14ac:dyDescent="0.55000000000000004">
      <c r="A12" s="6" t="s">
        <v>7</v>
      </c>
      <c r="B12" s="40">
        <f>pivot!B23/1000000</f>
        <v>60.631214999999997</v>
      </c>
      <c r="C12" s="40">
        <f>pivot!C23/1000000</f>
        <v>47.478527</v>
      </c>
      <c r="D12" s="40">
        <f>pivot!D23/1000000</f>
        <v>55.474632</v>
      </c>
      <c r="E12" s="40">
        <f>pivot!E23/1000000</f>
        <v>56.589136000000003</v>
      </c>
      <c r="F12" s="40">
        <f>pivot!F23/1000000</f>
        <v>63.730369000000003</v>
      </c>
      <c r="G12" s="25">
        <f>(Exports!$F12-Exports!$E12)/(Exports!$E12)</f>
        <v>0.12619441653959867</v>
      </c>
      <c r="H12" s="24">
        <f>Exports!$F12/$F$14</f>
        <v>1.4122396704835316E-2</v>
      </c>
      <c r="I12" s="8"/>
    </row>
    <row r="13" spans="1:9" x14ac:dyDescent="0.55000000000000004">
      <c r="A13" t="s">
        <v>3</v>
      </c>
      <c r="B13" s="38">
        <f>pivot!B24/1000000</f>
        <v>12.474892000000001</v>
      </c>
      <c r="C13" s="38">
        <f>pivot!C24/1000000</f>
        <v>7.7623230000000003</v>
      </c>
      <c r="D13" s="38">
        <f>pivot!D24/1000000</f>
        <v>8.6966479999999997</v>
      </c>
      <c r="E13" s="38">
        <f>pivot!E24/1000000</f>
        <v>8.2632510000000003</v>
      </c>
      <c r="F13" s="38">
        <f>pivot!F24/1000000</f>
        <v>8.9946079999999995</v>
      </c>
      <c r="G13" s="26">
        <f>(Exports!$F13-Exports!$E13)/(Exports!$E13)</f>
        <v>8.8507174718521694E-2</v>
      </c>
      <c r="H13" s="23">
        <f>Exports!$F13/$F$14</f>
        <v>1.9931694163026949E-3</v>
      </c>
      <c r="I13" s="4"/>
    </row>
    <row r="14" spans="1:9" x14ac:dyDescent="0.55000000000000004">
      <c r="A14" s="9" t="s">
        <v>16</v>
      </c>
      <c r="B14" s="3">
        <f>SUM(B4:B13)</f>
        <v>2840.9356280000002</v>
      </c>
      <c r="C14" s="3">
        <f t="shared" ref="C14:F14" si="0">SUM(C4:C13)</f>
        <v>3307.4459450000004</v>
      </c>
      <c r="D14" s="3">
        <f t="shared" si="0"/>
        <v>3837.3769600000001</v>
      </c>
      <c r="E14" s="3">
        <f t="shared" si="0"/>
        <v>4123.9421849999999</v>
      </c>
      <c r="F14" s="3">
        <f t="shared" si="0"/>
        <v>4512.7162429999998</v>
      </c>
      <c r="G14" s="34">
        <f>(Exports!$F14-Exports!$E14)/(Exports!$E14)</f>
        <v>9.4272431707235482E-2</v>
      </c>
      <c r="H14" s="11">
        <f>Exports!$F14/$F$14</f>
        <v>1</v>
      </c>
      <c r="I14" s="12"/>
    </row>
    <row r="15" spans="1:9" ht="30" customHeight="1" x14ac:dyDescent="0.55000000000000004">
      <c r="I15" s="31" t="s">
        <v>20</v>
      </c>
    </row>
    <row r="43" spans="1:9" ht="28.8" x14ac:dyDescent="0.55000000000000004">
      <c r="A43" s="15" t="s">
        <v>195</v>
      </c>
      <c r="B43" s="33">
        <v>2019</v>
      </c>
      <c r="C43" s="33">
        <v>2020</v>
      </c>
      <c r="D43" s="33">
        <v>2021</v>
      </c>
      <c r="E43" s="33">
        <v>2022</v>
      </c>
      <c r="F43" s="33">
        <v>2023</v>
      </c>
      <c r="G43" s="17" t="s">
        <v>201</v>
      </c>
      <c r="H43" s="19" t="s">
        <v>203</v>
      </c>
      <c r="I43" s="16" t="s">
        <v>22</v>
      </c>
    </row>
    <row r="44" spans="1:9" x14ac:dyDescent="0.55000000000000004">
      <c r="A44" s="18" t="s">
        <v>33</v>
      </c>
      <c r="B44" s="37">
        <f>pivot!B32/1000000</f>
        <v>1727.940216</v>
      </c>
      <c r="C44" s="37">
        <f>pivot!C32/1000000</f>
        <v>1871.766102</v>
      </c>
      <c r="D44" s="37">
        <f>pivot!D32/1000000</f>
        <v>2433.835024</v>
      </c>
      <c r="E44" s="37">
        <f>pivot!E32/1000000</f>
        <v>2929.1877260000001</v>
      </c>
      <c r="F44" s="37">
        <f>pivot!F32/1000000</f>
        <v>3225.1463269999999</v>
      </c>
      <c r="G44" s="27">
        <f>(F44-E44)/E44</f>
        <v>0.10103777179353093</v>
      </c>
      <c r="H44" s="42">
        <f>F44/$F$49</f>
        <v>0.71467961939835178</v>
      </c>
      <c r="I44" s="18"/>
    </row>
    <row r="45" spans="1:9" x14ac:dyDescent="0.55000000000000004">
      <c r="A45" t="s">
        <v>34</v>
      </c>
      <c r="B45" s="38">
        <f>pivot!B33/1000000</f>
        <v>594.97211000000004</v>
      </c>
      <c r="C45" s="38">
        <f>pivot!C33/1000000</f>
        <v>686.55109200000004</v>
      </c>
      <c r="D45" s="38">
        <f>pivot!D33/1000000</f>
        <v>609.69515699999999</v>
      </c>
      <c r="E45" s="38">
        <f>pivot!E33/1000000</f>
        <v>487.574118</v>
      </c>
      <c r="F45" s="38">
        <f>pivot!F33/1000000</f>
        <v>504.89391499999999</v>
      </c>
      <c r="G45" s="26">
        <f t="shared" ref="G45:G49" si="1">(F45-E45)/E45</f>
        <v>3.5522388003376329E-2</v>
      </c>
      <c r="H45" s="46">
        <f t="shared" ref="H45:H49" si="2">F45/$F$49</f>
        <v>0.11188248669150812</v>
      </c>
    </row>
    <row r="46" spans="1:9" x14ac:dyDescent="0.55000000000000004">
      <c r="A46" s="6" t="s">
        <v>35</v>
      </c>
      <c r="B46" s="40">
        <f>pivot!B34/1000000</f>
        <v>188.13558499999999</v>
      </c>
      <c r="C46" s="40">
        <f>pivot!C34/1000000</f>
        <v>180.64841300000001</v>
      </c>
      <c r="D46" s="40">
        <f>pivot!D34/1000000</f>
        <v>370.52750900000001</v>
      </c>
      <c r="E46" s="40">
        <f>pivot!E34/1000000</f>
        <v>377.94188500000001</v>
      </c>
      <c r="F46" s="40">
        <f>pivot!F34/1000000</f>
        <v>304.49227400000001</v>
      </c>
      <c r="G46" s="25">
        <f t="shared" si="1"/>
        <v>-0.19434101885796543</v>
      </c>
      <c r="H46" s="47">
        <f t="shared" si="2"/>
        <v>6.7474278816515437E-2</v>
      </c>
      <c r="I46" s="6"/>
    </row>
    <row r="47" spans="1:9" x14ac:dyDescent="0.55000000000000004">
      <c r="A47" t="s">
        <v>36</v>
      </c>
      <c r="B47" s="38">
        <f>pivot!B35/1000000</f>
        <v>159.32400899999999</v>
      </c>
      <c r="C47" s="38">
        <f>pivot!C35/1000000</f>
        <v>393.58196800000002</v>
      </c>
      <c r="D47" s="38">
        <f>pivot!D35/1000000</f>
        <v>213.08913899999999</v>
      </c>
      <c r="E47" s="38">
        <f>pivot!E35/1000000</f>
        <v>134.23508699999999</v>
      </c>
      <c r="F47" s="38">
        <f>pivot!F35/1000000</f>
        <v>172.22862799999999</v>
      </c>
      <c r="G47" s="26">
        <f t="shared" si="1"/>
        <v>0.28303733285471028</v>
      </c>
      <c r="H47" s="46">
        <f t="shared" si="2"/>
        <v>3.8165180065809864E-2</v>
      </c>
    </row>
    <row r="48" spans="1:9" x14ac:dyDescent="0.55000000000000004">
      <c r="A48" s="6" t="s">
        <v>37</v>
      </c>
      <c r="B48" s="40">
        <f>pivot!B36/1000000</f>
        <v>52.764080999999997</v>
      </c>
      <c r="C48" s="40">
        <f>pivot!C36/1000000</f>
        <v>68.236222999999995</v>
      </c>
      <c r="D48" s="40">
        <f>pivot!D36/1000000</f>
        <v>89.273431000000002</v>
      </c>
      <c r="E48" s="40">
        <f>pivot!E36/1000000</f>
        <v>90.604024999999993</v>
      </c>
      <c r="F48" s="40">
        <f>pivot!F36/1000000</f>
        <v>166.38389100000001</v>
      </c>
      <c r="G48" s="25">
        <f t="shared" si="1"/>
        <v>0.83638520474118028</v>
      </c>
      <c r="H48" s="47">
        <f t="shared" si="2"/>
        <v>3.6870009555351517E-2</v>
      </c>
      <c r="I48" s="6"/>
    </row>
    <row r="49" spans="1:9" x14ac:dyDescent="0.55000000000000004">
      <c r="A49" s="43" t="s">
        <v>192</v>
      </c>
      <c r="B49" s="44">
        <f>B14</f>
        <v>2840.9356280000002</v>
      </c>
      <c r="C49" s="44">
        <f t="shared" ref="C49:F49" si="3">C14</f>
        <v>3307.4459450000004</v>
      </c>
      <c r="D49" s="44">
        <f t="shared" si="3"/>
        <v>3837.3769600000001</v>
      </c>
      <c r="E49" s="44">
        <f t="shared" si="3"/>
        <v>4123.9421849999999</v>
      </c>
      <c r="F49" s="44">
        <f t="shared" si="3"/>
        <v>4512.7162429999998</v>
      </c>
      <c r="G49" s="48">
        <f t="shared" si="1"/>
        <v>9.4272431707235482E-2</v>
      </c>
      <c r="H49" s="45">
        <f t="shared" si="2"/>
        <v>1</v>
      </c>
      <c r="I49" s="43"/>
    </row>
  </sheetData>
  <mergeCells count="1">
    <mergeCell ref="A1:F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Exports!B4:F4</xm:f>
              <xm:sqref>I4</xm:sqref>
            </x14:sparkline>
            <x14:sparkline>
              <xm:f>Exports!B5:F5</xm:f>
              <xm:sqref>I5</xm:sqref>
            </x14:sparkline>
            <x14:sparkline>
              <xm:f>Exports!B6:F6</xm:f>
              <xm:sqref>I6</xm:sqref>
            </x14:sparkline>
            <x14:sparkline>
              <xm:f>Exports!B7:F7</xm:f>
              <xm:sqref>I7</xm:sqref>
            </x14:sparkline>
            <x14:sparkline>
              <xm:f>Exports!B8:F8</xm:f>
              <xm:sqref>I8</xm:sqref>
            </x14:sparkline>
            <x14:sparkline>
              <xm:f>Exports!B9:F9</xm:f>
              <xm:sqref>I9</xm:sqref>
            </x14:sparkline>
            <x14:sparkline>
              <xm:f>Exports!B10:F10</xm:f>
              <xm:sqref>I10</xm:sqref>
            </x14:sparkline>
            <x14:sparkline>
              <xm:f>Exports!B11:F11</xm:f>
              <xm:sqref>I11</xm:sqref>
            </x14:sparkline>
            <x14:sparkline>
              <xm:f>Exports!B12:F12</xm:f>
              <xm:sqref>I12</xm:sqref>
            </x14:sparkline>
            <x14:sparkline>
              <xm:f>Exports!B13:F13</xm:f>
              <xm:sqref>I13</xm:sqref>
            </x14:sparkline>
            <x14:sparkline>
              <xm:f>Exports!B14:F14</xm:f>
              <xm:sqref>I14</xm:sqref>
            </x14:sparkline>
          </x14:sparklines>
        </x14:sparklineGroup>
        <x14:sparklineGroup displayEmptyCellsAs="gap" xr2:uid="{00000000-0003-0000-01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Exports!B44:F44</xm:f>
              <xm:sqref>I44</xm:sqref>
            </x14:sparkline>
            <x14:sparkline>
              <xm:f>Exports!B45:F45</xm:f>
              <xm:sqref>I45</xm:sqref>
            </x14:sparkline>
            <x14:sparkline>
              <xm:f>Exports!B46:F46</xm:f>
              <xm:sqref>I46</xm:sqref>
            </x14:sparkline>
            <x14:sparkline>
              <xm:f>Exports!B47:F47</xm:f>
              <xm:sqref>I47</xm:sqref>
            </x14:sparkline>
            <x14:sparkline>
              <xm:f>Exports!B48:F48</xm:f>
              <xm:sqref>I48</xm:sqref>
            </x14:sparkline>
            <x14:sparkline>
              <xm:f>Exports!B49:F49</xm:f>
              <xm:sqref>I49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G18" sqref="G18"/>
    </sheetView>
  </sheetViews>
  <sheetFormatPr defaultRowHeight="14.4" x14ac:dyDescent="0.55000000000000004"/>
  <cols>
    <col min="1" max="1" width="53.83984375" bestFit="1" customWidth="1"/>
    <col min="2" max="6" width="9.41796875" bestFit="1" customWidth="1"/>
    <col min="7" max="7" width="16.15625" bestFit="1" customWidth="1"/>
    <col min="8" max="8" width="12.15625" bestFit="1" customWidth="1"/>
    <col min="9" max="9" width="16.68359375" bestFit="1" customWidth="1"/>
  </cols>
  <sheetData>
    <row r="1" spans="1:9" ht="126" customHeight="1" x14ac:dyDescent="0.55000000000000004">
      <c r="A1" s="49"/>
      <c r="B1" s="49"/>
      <c r="C1" s="49"/>
      <c r="D1" s="49"/>
      <c r="E1" s="49"/>
      <c r="F1" s="49"/>
    </row>
    <row r="2" spans="1:9" ht="19.149999999999999" customHeight="1" x14ac:dyDescent="0.55000000000000004">
      <c r="A2" s="2"/>
      <c r="B2" s="2"/>
      <c r="C2" s="2"/>
      <c r="D2" s="2"/>
      <c r="E2" s="2"/>
      <c r="F2" s="2"/>
    </row>
    <row r="3" spans="1:9" ht="28.8" x14ac:dyDescent="0.55000000000000004">
      <c r="A3" s="15" t="s">
        <v>23</v>
      </c>
      <c r="B3" s="33">
        <v>2019</v>
      </c>
      <c r="C3" s="33">
        <v>2020</v>
      </c>
      <c r="D3" s="33">
        <v>2021</v>
      </c>
      <c r="E3" s="33">
        <v>2022</v>
      </c>
      <c r="F3" s="33">
        <v>2023</v>
      </c>
      <c r="G3" s="17" t="s">
        <v>201</v>
      </c>
      <c r="H3" s="19" t="s">
        <v>203</v>
      </c>
      <c r="I3" s="16" t="s">
        <v>22</v>
      </c>
    </row>
    <row r="4" spans="1:9" x14ac:dyDescent="0.55000000000000004">
      <c r="A4" s="18" t="s">
        <v>1</v>
      </c>
      <c r="B4" s="37">
        <f>pivot!B45/1000000</f>
        <v>120.289074</v>
      </c>
      <c r="C4" s="37">
        <f>pivot!C45/1000000</f>
        <v>134.35293200000001</v>
      </c>
      <c r="D4" s="37">
        <f>pivot!D45/1000000</f>
        <v>137.40542099999999</v>
      </c>
      <c r="E4" s="37">
        <f>pivot!E45/1000000</f>
        <v>144.28559300000001</v>
      </c>
      <c r="F4" s="37">
        <f>pivot!F45/1000000</f>
        <v>170.001137</v>
      </c>
      <c r="G4" s="27">
        <f>(Imports!$F4-Imports!$E4)/(Imports!$E4)</f>
        <v>0.17822669239055622</v>
      </c>
      <c r="H4" s="22">
        <f>Imports!$F4/$F$14</f>
        <v>0.11909570268189826</v>
      </c>
      <c r="I4" s="21"/>
    </row>
    <row r="5" spans="1:9" x14ac:dyDescent="0.55000000000000004">
      <c r="A5" t="s">
        <v>8</v>
      </c>
      <c r="B5" s="38">
        <f>pivot!B46/1000000</f>
        <v>51.430370000000003</v>
      </c>
      <c r="C5" s="38">
        <f>pivot!C46/1000000</f>
        <v>54.980429999999998</v>
      </c>
      <c r="D5" s="38">
        <f>pivot!D46/1000000</f>
        <v>67.804525999999996</v>
      </c>
      <c r="E5" s="38">
        <f>pivot!E46/1000000</f>
        <v>76.400558000000004</v>
      </c>
      <c r="F5" s="38">
        <f>pivot!F46/1000000</f>
        <v>88.746020999999999</v>
      </c>
      <c r="G5" s="26">
        <f>(Imports!$F5-Imports!$E5)/(Imports!$E5)</f>
        <v>0.16158864965357969</v>
      </c>
      <c r="H5" s="23">
        <f>Imports!$F5/$F$14</f>
        <v>6.2171759070161391E-2</v>
      </c>
      <c r="I5" s="5"/>
    </row>
    <row r="6" spans="1:9" x14ac:dyDescent="0.55000000000000004">
      <c r="A6" s="6" t="s">
        <v>10</v>
      </c>
      <c r="B6" s="40">
        <f>pivot!B47/1000000</f>
        <v>112.447503</v>
      </c>
      <c r="C6" s="40">
        <f>pivot!C47/1000000</f>
        <v>124.30865300000001</v>
      </c>
      <c r="D6" s="40">
        <f>pivot!D47/1000000</f>
        <v>117.390084</v>
      </c>
      <c r="E6" s="40">
        <f>pivot!E47/1000000</f>
        <v>115.756175</v>
      </c>
      <c r="F6" s="40">
        <f>pivot!F47/1000000</f>
        <v>93.673023999999998</v>
      </c>
      <c r="G6" s="25">
        <f>(Imports!$F6-Imports!$E6)/(Imports!$E6)</f>
        <v>-0.19077298468094683</v>
      </c>
      <c r="H6" s="24">
        <f>Imports!$F6/$F$14</f>
        <v>6.5623411775289006E-2</v>
      </c>
      <c r="I6" s="13"/>
    </row>
    <row r="7" spans="1:9" x14ac:dyDescent="0.55000000000000004">
      <c r="A7" t="s">
        <v>5</v>
      </c>
      <c r="B7" s="38">
        <f>pivot!B48/1000000</f>
        <v>18.100262000000001</v>
      </c>
      <c r="C7" s="38">
        <f>pivot!C48/1000000</f>
        <v>25.416378999999999</v>
      </c>
      <c r="D7" s="38">
        <f>pivot!D48/1000000</f>
        <v>30.023634000000001</v>
      </c>
      <c r="E7" s="38">
        <f>pivot!E48/1000000</f>
        <v>32.867470999999995</v>
      </c>
      <c r="F7" s="38">
        <f>pivot!F48/1000000</f>
        <v>33.163499000000002</v>
      </c>
      <c r="G7" s="26">
        <f>(Imports!$F7-Imports!$E7)/(Imports!$E7)</f>
        <v>9.0067167017507041E-3</v>
      </c>
      <c r="H7" s="23">
        <f>Imports!$F7/$F$14</f>
        <v>2.323296353479936E-2</v>
      </c>
      <c r="I7" s="5"/>
    </row>
    <row r="8" spans="1:9" x14ac:dyDescent="0.55000000000000004">
      <c r="A8" s="6" t="s">
        <v>4</v>
      </c>
      <c r="B8" s="40">
        <f>pivot!B49/1000000</f>
        <v>68.843593999999996</v>
      </c>
      <c r="C8" s="40">
        <f>pivot!C49/1000000</f>
        <v>80.483341999999993</v>
      </c>
      <c r="D8" s="40">
        <f>pivot!D49/1000000</f>
        <v>72.095147999999995</v>
      </c>
      <c r="E8" s="40">
        <f>pivot!E49/1000000</f>
        <v>73.647272000000001</v>
      </c>
      <c r="F8" s="40">
        <f>pivot!F49/1000000</f>
        <v>106.916629</v>
      </c>
      <c r="G8" s="25">
        <f>(Imports!$F8-Imports!$E8)/(Imports!$E8)</f>
        <v>0.45173916285724741</v>
      </c>
      <c r="H8" s="24">
        <f>Imports!$F8/$F$14</f>
        <v>7.4901328801905726E-2</v>
      </c>
      <c r="I8" s="13"/>
    </row>
    <row r="9" spans="1:9" x14ac:dyDescent="0.55000000000000004">
      <c r="A9" t="s">
        <v>2</v>
      </c>
      <c r="B9" s="38">
        <f>pivot!B50/1000000</f>
        <v>196.53408400000001</v>
      </c>
      <c r="C9" s="38">
        <f>pivot!C50/1000000</f>
        <v>228.48295400000001</v>
      </c>
      <c r="D9" s="38">
        <f>pivot!D50/1000000</f>
        <v>306.27664399999998</v>
      </c>
      <c r="E9" s="38">
        <f>pivot!E50/1000000</f>
        <v>384.66046999999998</v>
      </c>
      <c r="F9" s="38">
        <f>pivot!F50/1000000</f>
        <v>363.53277100000003</v>
      </c>
      <c r="G9" s="26">
        <f>(Imports!$F9-Imports!$E9)/(Imports!$E9)</f>
        <v>-5.4925578913788443E-2</v>
      </c>
      <c r="H9" s="23">
        <f>Imports!$F9/$F$14</f>
        <v>0.25467588966856503</v>
      </c>
      <c r="I9" s="5"/>
    </row>
    <row r="10" spans="1:9" x14ac:dyDescent="0.55000000000000004">
      <c r="A10" s="6" t="s">
        <v>6</v>
      </c>
      <c r="B10" s="40">
        <f>pivot!B51/1000000</f>
        <v>184.20138499999999</v>
      </c>
      <c r="C10" s="40">
        <f>pivot!C51/1000000</f>
        <v>237.78614200000001</v>
      </c>
      <c r="D10" s="40">
        <f>pivot!D51/1000000</f>
        <v>252.38552000000001</v>
      </c>
      <c r="E10" s="40">
        <f>pivot!E51/1000000</f>
        <v>292.04405100000002</v>
      </c>
      <c r="F10" s="40">
        <f>pivot!F51/1000000</f>
        <v>344.70222000000001</v>
      </c>
      <c r="G10" s="25">
        <f>(Imports!$F10-Imports!$E10)/(Imports!$E10)</f>
        <v>0.18030899386476454</v>
      </c>
      <c r="H10" s="24">
        <f>Imports!$F10/$F$14</f>
        <v>0.24148399140948265</v>
      </c>
      <c r="I10" s="13"/>
    </row>
    <row r="11" spans="1:9" x14ac:dyDescent="0.55000000000000004">
      <c r="A11" t="s">
        <v>9</v>
      </c>
      <c r="B11" s="38">
        <f>pivot!B52/1000000</f>
        <v>124.18642199999999</v>
      </c>
      <c r="C11" s="38">
        <f>pivot!C52/1000000</f>
        <v>128.41400100000001</v>
      </c>
      <c r="D11" s="38">
        <f>pivot!D52/1000000</f>
        <v>147.016323</v>
      </c>
      <c r="E11" s="38">
        <f>pivot!E52/1000000</f>
        <v>167.821234</v>
      </c>
      <c r="F11" s="38">
        <f>pivot!F52/1000000</f>
        <v>176.33045200000001</v>
      </c>
      <c r="G11" s="26">
        <f>(Imports!$F11-Imports!$E11)/(Imports!$E11)</f>
        <v>5.0704060488555365E-2</v>
      </c>
      <c r="H11" s="23">
        <f>Imports!$F11/$F$14</f>
        <v>0.12352975665778478</v>
      </c>
      <c r="I11" s="5"/>
    </row>
    <row r="12" spans="1:9" x14ac:dyDescent="0.55000000000000004">
      <c r="A12" s="6" t="s">
        <v>7</v>
      </c>
      <c r="B12" s="40">
        <f>pivot!B53/1000000</f>
        <v>21.220670999999999</v>
      </c>
      <c r="C12" s="40">
        <f>pivot!C53/1000000</f>
        <v>19.513611999999998</v>
      </c>
      <c r="D12" s="40">
        <f>pivot!D53/1000000</f>
        <v>26.867618</v>
      </c>
      <c r="E12" s="40">
        <f>pivot!E53/1000000</f>
        <v>27.641400999999998</v>
      </c>
      <c r="F12" s="40">
        <f>pivot!F53/1000000</f>
        <v>20.151969999999999</v>
      </c>
      <c r="G12" s="25">
        <f>(Imports!$F12-Imports!$E12)/(Imports!$E12)</f>
        <v>-0.27094976119336356</v>
      </c>
      <c r="H12" s="24">
        <f>Imports!$F12/$F$14</f>
        <v>1.4117629269588549E-2</v>
      </c>
      <c r="I12" s="13"/>
    </row>
    <row r="13" spans="1:9" x14ac:dyDescent="0.55000000000000004">
      <c r="A13" t="s">
        <v>3</v>
      </c>
      <c r="B13" s="38">
        <f>pivot!B54/1000000</f>
        <v>11.600638999999999</v>
      </c>
      <c r="C13" s="38">
        <f>pivot!C54/1000000</f>
        <v>12.212781</v>
      </c>
      <c r="D13" s="38">
        <f>pivot!D54/1000000</f>
        <v>17.369451999999999</v>
      </c>
      <c r="E13" s="38">
        <f>pivot!E54/1000000</f>
        <v>23.032404</v>
      </c>
      <c r="F13" s="38">
        <f>pivot!F54/1000000</f>
        <v>30.215284</v>
      </c>
      <c r="G13" s="26">
        <f>(Imports!$F13-Imports!$E13)/(Imports!$E13)</f>
        <v>0.31185976070930332</v>
      </c>
      <c r="H13" s="23">
        <f>Imports!$F13/$F$14</f>
        <v>2.1167567130525235E-2</v>
      </c>
      <c r="I13" s="5"/>
    </row>
    <row r="14" spans="1:9" x14ac:dyDescent="0.55000000000000004">
      <c r="A14" s="9" t="s">
        <v>24</v>
      </c>
      <c r="B14" s="3">
        <f>SUM(B4:B13)</f>
        <v>908.85400399999992</v>
      </c>
      <c r="C14" s="3">
        <f t="shared" ref="C14:F14" si="0">SUM(C4:C13)</f>
        <v>1045.9512259999999</v>
      </c>
      <c r="D14" s="3">
        <f t="shared" si="0"/>
        <v>1174.63437</v>
      </c>
      <c r="E14" s="3">
        <f t="shared" si="0"/>
        <v>1338.1566290000001</v>
      </c>
      <c r="F14" s="3">
        <f t="shared" si="0"/>
        <v>1427.4330070000001</v>
      </c>
      <c r="G14" s="10">
        <f>(Imports!$F14-Imports!$E14)/(Imports!$E14)</f>
        <v>6.6715940470074842E-2</v>
      </c>
      <c r="H14" s="11">
        <f>Imports!$F14/$F$14</f>
        <v>1</v>
      </c>
      <c r="I14" s="14"/>
    </row>
    <row r="15" spans="1:9" x14ac:dyDescent="0.55000000000000004">
      <c r="H15" s="52" t="s">
        <v>20</v>
      </c>
      <c r="I15" s="52"/>
    </row>
  </sheetData>
  <mergeCells count="2">
    <mergeCell ref="A1:F1"/>
    <mergeCell ref="H15:I1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2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Imports!B4:F4</xm:f>
              <xm:sqref>I4</xm:sqref>
            </x14:sparkline>
            <x14:sparkline>
              <xm:f>Imports!B5:F5</xm:f>
              <xm:sqref>I5</xm:sqref>
            </x14:sparkline>
            <x14:sparkline>
              <xm:f>Imports!B6:F6</xm:f>
              <xm:sqref>I6</xm:sqref>
            </x14:sparkline>
            <x14:sparkline>
              <xm:f>Imports!B7:F7</xm:f>
              <xm:sqref>I7</xm:sqref>
            </x14:sparkline>
            <x14:sparkline>
              <xm:f>Imports!B8:F8</xm:f>
              <xm:sqref>I8</xm:sqref>
            </x14:sparkline>
            <x14:sparkline>
              <xm:f>Imports!B9:F9</xm:f>
              <xm:sqref>I9</xm:sqref>
            </x14:sparkline>
            <x14:sparkline>
              <xm:f>Imports!B10:F10</xm:f>
              <xm:sqref>I10</xm:sqref>
            </x14:sparkline>
            <x14:sparkline>
              <xm:f>Imports!B11:F11</xm:f>
              <xm:sqref>I11</xm:sqref>
            </x14:sparkline>
            <x14:sparkline>
              <xm:f>Imports!B12:F12</xm:f>
              <xm:sqref>I12</xm:sqref>
            </x14:sparkline>
            <x14:sparkline>
              <xm:f>Imports!B13:F13</xm:f>
              <xm:sqref>I13</xm:sqref>
            </x14:sparkline>
            <x14:sparkline>
              <xm:f>Imports!B14:F14</xm:f>
              <xm:sqref>I14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1"/>
  <sheetViews>
    <sheetView workbookViewId="0">
      <selection activeCell="C46" sqref="C46"/>
    </sheetView>
  </sheetViews>
  <sheetFormatPr defaultRowHeight="14.4" x14ac:dyDescent="0.55000000000000004"/>
  <cols>
    <col min="1" max="1" width="59.578125" bestFit="1" customWidth="1"/>
    <col min="2" max="2" width="13.41796875" bestFit="1" customWidth="1"/>
    <col min="3" max="3" width="7.26171875" style="29" bestFit="1" customWidth="1"/>
    <col min="4" max="4" width="11" bestFit="1" customWidth="1"/>
  </cols>
  <sheetData>
    <row r="1" spans="1:4" x14ac:dyDescent="0.55000000000000004">
      <c r="A1" t="s">
        <v>14</v>
      </c>
      <c r="B1" t="s">
        <v>13</v>
      </c>
      <c r="C1" s="29" t="s">
        <v>11</v>
      </c>
      <c r="D1" t="s">
        <v>12</v>
      </c>
    </row>
    <row r="2" spans="1:4" x14ac:dyDescent="0.55000000000000004">
      <c r="A2" t="s">
        <v>1</v>
      </c>
      <c r="B2" t="s">
        <v>27</v>
      </c>
      <c r="C2" s="29" t="s">
        <v>29</v>
      </c>
      <c r="D2">
        <v>68977983</v>
      </c>
    </row>
    <row r="3" spans="1:4" x14ac:dyDescent="0.55000000000000004">
      <c r="A3" t="s">
        <v>1</v>
      </c>
      <c r="B3" t="s">
        <v>27</v>
      </c>
      <c r="C3" s="29" t="s">
        <v>30</v>
      </c>
      <c r="D3">
        <v>81714252</v>
      </c>
    </row>
    <row r="4" spans="1:4" x14ac:dyDescent="0.55000000000000004">
      <c r="A4" t="s">
        <v>1</v>
      </c>
      <c r="B4" t="s">
        <v>27</v>
      </c>
      <c r="C4" s="29" t="s">
        <v>31</v>
      </c>
      <c r="D4">
        <v>80103712</v>
      </c>
    </row>
    <row r="5" spans="1:4" x14ac:dyDescent="0.55000000000000004">
      <c r="A5" t="s">
        <v>1</v>
      </c>
      <c r="B5" t="s">
        <v>27</v>
      </c>
      <c r="C5" s="29" t="s">
        <v>32</v>
      </c>
      <c r="D5">
        <v>106560301</v>
      </c>
    </row>
    <row r="6" spans="1:4" x14ac:dyDescent="0.55000000000000004">
      <c r="A6" t="s">
        <v>1</v>
      </c>
      <c r="B6" t="s">
        <v>27</v>
      </c>
      <c r="C6" s="29" t="s">
        <v>200</v>
      </c>
      <c r="D6">
        <v>78914473</v>
      </c>
    </row>
    <row r="7" spans="1:4" x14ac:dyDescent="0.55000000000000004">
      <c r="A7" t="s">
        <v>1</v>
      </c>
      <c r="B7" t="s">
        <v>28</v>
      </c>
      <c r="C7" s="29" t="s">
        <v>29</v>
      </c>
      <c r="D7">
        <v>120289074</v>
      </c>
    </row>
    <row r="8" spans="1:4" x14ac:dyDescent="0.55000000000000004">
      <c r="A8" t="s">
        <v>1</v>
      </c>
      <c r="B8" t="s">
        <v>28</v>
      </c>
      <c r="C8" s="29" t="s">
        <v>30</v>
      </c>
      <c r="D8">
        <v>134352932</v>
      </c>
    </row>
    <row r="9" spans="1:4" x14ac:dyDescent="0.55000000000000004">
      <c r="A9" t="s">
        <v>1</v>
      </c>
      <c r="B9" t="s">
        <v>28</v>
      </c>
      <c r="C9" s="29" t="s">
        <v>31</v>
      </c>
      <c r="D9">
        <v>137405421</v>
      </c>
    </row>
    <row r="10" spans="1:4" x14ac:dyDescent="0.55000000000000004">
      <c r="A10" t="s">
        <v>1</v>
      </c>
      <c r="B10" t="s">
        <v>28</v>
      </c>
      <c r="C10" s="29" t="s">
        <v>32</v>
      </c>
      <c r="D10">
        <v>144285593</v>
      </c>
    </row>
    <row r="11" spans="1:4" x14ac:dyDescent="0.55000000000000004">
      <c r="A11" t="s">
        <v>1</v>
      </c>
      <c r="B11" t="s">
        <v>28</v>
      </c>
      <c r="C11" s="29" t="s">
        <v>200</v>
      </c>
      <c r="D11">
        <v>170001137</v>
      </c>
    </row>
    <row r="12" spans="1:4" x14ac:dyDescent="0.55000000000000004">
      <c r="A12" t="s">
        <v>1</v>
      </c>
      <c r="B12" t="s">
        <v>0</v>
      </c>
      <c r="C12" s="29" t="s">
        <v>29</v>
      </c>
      <c r="D12">
        <v>-51311091</v>
      </c>
    </row>
    <row r="13" spans="1:4" x14ac:dyDescent="0.55000000000000004">
      <c r="A13" t="s">
        <v>1</v>
      </c>
      <c r="B13" t="s">
        <v>0</v>
      </c>
      <c r="C13" s="29" t="s">
        <v>30</v>
      </c>
      <c r="D13">
        <v>-52638680</v>
      </c>
    </row>
    <row r="14" spans="1:4" x14ac:dyDescent="0.55000000000000004">
      <c r="A14" t="s">
        <v>1</v>
      </c>
      <c r="B14" t="s">
        <v>0</v>
      </c>
      <c r="C14" s="29" t="s">
        <v>31</v>
      </c>
      <c r="D14">
        <v>-57301709</v>
      </c>
    </row>
    <row r="15" spans="1:4" x14ac:dyDescent="0.55000000000000004">
      <c r="A15" t="s">
        <v>1</v>
      </c>
      <c r="B15" t="s">
        <v>0</v>
      </c>
      <c r="C15" s="29" t="s">
        <v>32</v>
      </c>
      <c r="D15">
        <v>-37725292</v>
      </c>
    </row>
    <row r="16" spans="1:4" x14ac:dyDescent="0.55000000000000004">
      <c r="A16" t="s">
        <v>1</v>
      </c>
      <c r="B16" t="s">
        <v>0</v>
      </c>
      <c r="C16" s="29" t="s">
        <v>200</v>
      </c>
      <c r="D16">
        <v>-91086664</v>
      </c>
    </row>
    <row r="17" spans="1:4" x14ac:dyDescent="0.55000000000000004">
      <c r="A17" t="s">
        <v>2</v>
      </c>
      <c r="B17" t="s">
        <v>27</v>
      </c>
      <c r="C17" s="29" t="s">
        <v>29</v>
      </c>
      <c r="D17">
        <v>990007995</v>
      </c>
    </row>
    <row r="18" spans="1:4" x14ac:dyDescent="0.55000000000000004">
      <c r="A18" t="s">
        <v>2</v>
      </c>
      <c r="B18" t="s">
        <v>27</v>
      </c>
      <c r="C18" s="29" t="s">
        <v>30</v>
      </c>
      <c r="D18">
        <v>1101153790</v>
      </c>
    </row>
    <row r="19" spans="1:4" x14ac:dyDescent="0.55000000000000004">
      <c r="A19" t="s">
        <v>2</v>
      </c>
      <c r="B19" t="s">
        <v>27</v>
      </c>
      <c r="C19" s="29" t="s">
        <v>31</v>
      </c>
      <c r="D19">
        <v>1440953978</v>
      </c>
    </row>
    <row r="20" spans="1:4" x14ac:dyDescent="0.55000000000000004">
      <c r="A20" t="s">
        <v>2</v>
      </c>
      <c r="B20" t="s">
        <v>27</v>
      </c>
      <c r="C20" s="29" t="s">
        <v>32</v>
      </c>
      <c r="D20">
        <v>1770082692</v>
      </c>
    </row>
    <row r="21" spans="1:4" x14ac:dyDescent="0.55000000000000004">
      <c r="A21" t="s">
        <v>2</v>
      </c>
      <c r="B21" t="s">
        <v>27</v>
      </c>
      <c r="C21" s="29" t="s">
        <v>200</v>
      </c>
      <c r="D21">
        <v>2101558878</v>
      </c>
    </row>
    <row r="22" spans="1:4" x14ac:dyDescent="0.55000000000000004">
      <c r="A22" t="s">
        <v>2</v>
      </c>
      <c r="B22" t="s">
        <v>28</v>
      </c>
      <c r="C22" s="29" t="s">
        <v>29</v>
      </c>
      <c r="D22">
        <v>196534084</v>
      </c>
    </row>
    <row r="23" spans="1:4" x14ac:dyDescent="0.55000000000000004">
      <c r="A23" t="s">
        <v>2</v>
      </c>
      <c r="B23" t="s">
        <v>28</v>
      </c>
      <c r="C23" s="29" t="s">
        <v>30</v>
      </c>
      <c r="D23">
        <v>228482954</v>
      </c>
    </row>
    <row r="24" spans="1:4" x14ac:dyDescent="0.55000000000000004">
      <c r="A24" t="s">
        <v>2</v>
      </c>
      <c r="B24" t="s">
        <v>28</v>
      </c>
      <c r="C24" s="29" t="s">
        <v>31</v>
      </c>
      <c r="D24">
        <v>306276644</v>
      </c>
    </row>
    <row r="25" spans="1:4" x14ac:dyDescent="0.55000000000000004">
      <c r="A25" t="s">
        <v>2</v>
      </c>
      <c r="B25" t="s">
        <v>28</v>
      </c>
      <c r="C25" s="29" t="s">
        <v>32</v>
      </c>
      <c r="D25">
        <v>384660470</v>
      </c>
    </row>
    <row r="26" spans="1:4" x14ac:dyDescent="0.55000000000000004">
      <c r="A26" t="s">
        <v>2</v>
      </c>
      <c r="B26" t="s">
        <v>28</v>
      </c>
      <c r="C26" s="29" t="s">
        <v>200</v>
      </c>
      <c r="D26">
        <v>363532771</v>
      </c>
    </row>
    <row r="27" spans="1:4" x14ac:dyDescent="0.55000000000000004">
      <c r="A27" t="s">
        <v>2</v>
      </c>
      <c r="B27" t="s">
        <v>0</v>
      </c>
      <c r="C27" s="29" t="s">
        <v>29</v>
      </c>
      <c r="D27">
        <v>793473911</v>
      </c>
    </row>
    <row r="28" spans="1:4" x14ac:dyDescent="0.55000000000000004">
      <c r="A28" t="s">
        <v>2</v>
      </c>
      <c r="B28" t="s">
        <v>0</v>
      </c>
      <c r="C28" s="29" t="s">
        <v>30</v>
      </c>
      <c r="D28">
        <v>872670836</v>
      </c>
    </row>
    <row r="29" spans="1:4" x14ac:dyDescent="0.55000000000000004">
      <c r="A29" t="s">
        <v>2</v>
      </c>
      <c r="B29" t="s">
        <v>0</v>
      </c>
      <c r="C29" s="29" t="s">
        <v>31</v>
      </c>
      <c r="D29">
        <v>1134677334</v>
      </c>
    </row>
    <row r="30" spans="1:4" x14ac:dyDescent="0.55000000000000004">
      <c r="A30" t="s">
        <v>2</v>
      </c>
      <c r="B30" t="s">
        <v>0</v>
      </c>
      <c r="C30" s="29" t="s">
        <v>32</v>
      </c>
      <c r="D30">
        <v>1385422222</v>
      </c>
    </row>
    <row r="31" spans="1:4" x14ac:dyDescent="0.55000000000000004">
      <c r="A31" t="s">
        <v>2</v>
      </c>
      <c r="B31" t="s">
        <v>0</v>
      </c>
      <c r="C31" s="29" t="s">
        <v>200</v>
      </c>
      <c r="D31">
        <v>1738026107</v>
      </c>
    </row>
    <row r="32" spans="1:4" x14ac:dyDescent="0.55000000000000004">
      <c r="A32" t="s">
        <v>3</v>
      </c>
      <c r="B32" t="s">
        <v>27</v>
      </c>
      <c r="C32" s="29" t="s">
        <v>29</v>
      </c>
      <c r="D32">
        <v>12474892</v>
      </c>
    </row>
    <row r="33" spans="1:4" x14ac:dyDescent="0.55000000000000004">
      <c r="A33" t="s">
        <v>3</v>
      </c>
      <c r="B33" t="s">
        <v>27</v>
      </c>
      <c r="C33" s="29" t="s">
        <v>30</v>
      </c>
      <c r="D33">
        <v>7762323</v>
      </c>
    </row>
    <row r="34" spans="1:4" x14ac:dyDescent="0.55000000000000004">
      <c r="A34" t="s">
        <v>3</v>
      </c>
      <c r="B34" t="s">
        <v>27</v>
      </c>
      <c r="C34" s="29" t="s">
        <v>31</v>
      </c>
      <c r="D34">
        <v>8696648</v>
      </c>
    </row>
    <row r="35" spans="1:4" x14ac:dyDescent="0.55000000000000004">
      <c r="A35" t="s">
        <v>3</v>
      </c>
      <c r="B35" t="s">
        <v>27</v>
      </c>
      <c r="C35" s="29" t="s">
        <v>32</v>
      </c>
      <c r="D35">
        <v>8263251</v>
      </c>
    </row>
    <row r="36" spans="1:4" x14ac:dyDescent="0.55000000000000004">
      <c r="A36" t="s">
        <v>3</v>
      </c>
      <c r="B36" t="s">
        <v>27</v>
      </c>
      <c r="C36" s="29" t="s">
        <v>200</v>
      </c>
      <c r="D36">
        <v>8994608</v>
      </c>
    </row>
    <row r="37" spans="1:4" x14ac:dyDescent="0.55000000000000004">
      <c r="A37" t="s">
        <v>3</v>
      </c>
      <c r="B37" t="s">
        <v>28</v>
      </c>
      <c r="C37" s="29" t="s">
        <v>29</v>
      </c>
      <c r="D37">
        <v>11600639</v>
      </c>
    </row>
    <row r="38" spans="1:4" x14ac:dyDescent="0.55000000000000004">
      <c r="A38" t="s">
        <v>3</v>
      </c>
      <c r="B38" t="s">
        <v>28</v>
      </c>
      <c r="C38" s="29" t="s">
        <v>30</v>
      </c>
      <c r="D38">
        <v>12212781</v>
      </c>
    </row>
    <row r="39" spans="1:4" x14ac:dyDescent="0.55000000000000004">
      <c r="A39" t="s">
        <v>3</v>
      </c>
      <c r="B39" t="s">
        <v>28</v>
      </c>
      <c r="C39" s="29" t="s">
        <v>31</v>
      </c>
      <c r="D39">
        <v>17369452</v>
      </c>
    </row>
    <row r="40" spans="1:4" x14ac:dyDescent="0.55000000000000004">
      <c r="A40" t="s">
        <v>3</v>
      </c>
      <c r="B40" t="s">
        <v>28</v>
      </c>
      <c r="C40" s="29" t="s">
        <v>32</v>
      </c>
      <c r="D40">
        <v>23032404</v>
      </c>
    </row>
    <row r="41" spans="1:4" x14ac:dyDescent="0.55000000000000004">
      <c r="A41" t="s">
        <v>3</v>
      </c>
      <c r="B41" t="s">
        <v>28</v>
      </c>
      <c r="C41" s="29" t="s">
        <v>200</v>
      </c>
      <c r="D41">
        <v>30215284</v>
      </c>
    </row>
    <row r="42" spans="1:4" x14ac:dyDescent="0.55000000000000004">
      <c r="A42" t="s">
        <v>3</v>
      </c>
      <c r="B42" t="s">
        <v>0</v>
      </c>
      <c r="C42" s="29" t="s">
        <v>29</v>
      </c>
      <c r="D42">
        <v>874253</v>
      </c>
    </row>
    <row r="43" spans="1:4" x14ac:dyDescent="0.55000000000000004">
      <c r="A43" t="s">
        <v>3</v>
      </c>
      <c r="B43" t="s">
        <v>0</v>
      </c>
      <c r="C43" s="29" t="s">
        <v>30</v>
      </c>
      <c r="D43">
        <v>-4450458</v>
      </c>
    </row>
    <row r="44" spans="1:4" x14ac:dyDescent="0.55000000000000004">
      <c r="A44" t="s">
        <v>3</v>
      </c>
      <c r="B44" t="s">
        <v>0</v>
      </c>
      <c r="C44" s="29" t="s">
        <v>31</v>
      </c>
      <c r="D44">
        <v>-8672804</v>
      </c>
    </row>
    <row r="45" spans="1:4" x14ac:dyDescent="0.55000000000000004">
      <c r="A45" t="s">
        <v>3</v>
      </c>
      <c r="B45" t="s">
        <v>0</v>
      </c>
      <c r="C45" s="29" t="s">
        <v>32</v>
      </c>
      <c r="D45">
        <v>-14769153</v>
      </c>
    </row>
    <row r="46" spans="1:4" x14ac:dyDescent="0.55000000000000004">
      <c r="A46" t="s">
        <v>3</v>
      </c>
      <c r="B46" t="s">
        <v>0</v>
      </c>
      <c r="C46" s="29" t="s">
        <v>200</v>
      </c>
      <c r="D46">
        <v>-21220676</v>
      </c>
    </row>
    <row r="47" spans="1:4" x14ac:dyDescent="0.55000000000000004">
      <c r="A47" t="s">
        <v>4</v>
      </c>
      <c r="B47" t="s">
        <v>27</v>
      </c>
      <c r="C47" s="29" t="s">
        <v>29</v>
      </c>
      <c r="D47">
        <v>409946648</v>
      </c>
    </row>
    <row r="48" spans="1:4" x14ac:dyDescent="0.55000000000000004">
      <c r="A48" t="s">
        <v>4</v>
      </c>
      <c r="B48" t="s">
        <v>27</v>
      </c>
      <c r="C48" s="29" t="s">
        <v>30</v>
      </c>
      <c r="D48">
        <v>495414199</v>
      </c>
    </row>
    <row r="49" spans="1:4" x14ac:dyDescent="0.55000000000000004">
      <c r="A49" t="s">
        <v>4</v>
      </c>
      <c r="B49" t="s">
        <v>27</v>
      </c>
      <c r="C49" s="29" t="s">
        <v>31</v>
      </c>
      <c r="D49">
        <v>637818622</v>
      </c>
    </row>
    <row r="50" spans="1:4" ht="15.75" customHeight="1" x14ac:dyDescent="0.55000000000000004">
      <c r="A50" t="s">
        <v>4</v>
      </c>
      <c r="B50" t="s">
        <v>27</v>
      </c>
      <c r="C50" s="29" t="s">
        <v>32</v>
      </c>
      <c r="D50">
        <v>680177884</v>
      </c>
    </row>
    <row r="51" spans="1:4" ht="15.75" customHeight="1" x14ac:dyDescent="0.55000000000000004">
      <c r="A51" t="s">
        <v>4</v>
      </c>
      <c r="B51" t="s">
        <v>27</v>
      </c>
      <c r="C51" s="29" t="s">
        <v>200</v>
      </c>
      <c r="D51">
        <v>659499779</v>
      </c>
    </row>
    <row r="52" spans="1:4" x14ac:dyDescent="0.55000000000000004">
      <c r="A52" t="s">
        <v>4</v>
      </c>
      <c r="B52" t="s">
        <v>28</v>
      </c>
      <c r="C52" s="29" t="s">
        <v>29</v>
      </c>
      <c r="D52">
        <v>68843594</v>
      </c>
    </row>
    <row r="53" spans="1:4" x14ac:dyDescent="0.55000000000000004">
      <c r="A53" t="s">
        <v>4</v>
      </c>
      <c r="B53" t="s">
        <v>28</v>
      </c>
      <c r="C53" s="29" t="s">
        <v>30</v>
      </c>
      <c r="D53">
        <v>80483342</v>
      </c>
    </row>
    <row r="54" spans="1:4" x14ac:dyDescent="0.55000000000000004">
      <c r="A54" t="s">
        <v>4</v>
      </c>
      <c r="B54" t="s">
        <v>28</v>
      </c>
      <c r="C54" s="29" t="s">
        <v>31</v>
      </c>
      <c r="D54">
        <v>72095148</v>
      </c>
    </row>
    <row r="55" spans="1:4" x14ac:dyDescent="0.55000000000000004">
      <c r="A55" t="s">
        <v>4</v>
      </c>
      <c r="B55" t="s">
        <v>28</v>
      </c>
      <c r="C55" s="29" t="s">
        <v>32</v>
      </c>
      <c r="D55">
        <v>73647272</v>
      </c>
    </row>
    <row r="56" spans="1:4" x14ac:dyDescent="0.55000000000000004">
      <c r="A56" t="s">
        <v>4</v>
      </c>
      <c r="B56" t="s">
        <v>28</v>
      </c>
      <c r="C56" s="29" t="s">
        <v>200</v>
      </c>
      <c r="D56">
        <v>106916629</v>
      </c>
    </row>
    <row r="57" spans="1:4" x14ac:dyDescent="0.55000000000000004">
      <c r="A57" t="s">
        <v>4</v>
      </c>
      <c r="B57" t="s">
        <v>0</v>
      </c>
      <c r="C57" s="29" t="s">
        <v>29</v>
      </c>
      <c r="D57">
        <v>341103054</v>
      </c>
    </row>
    <row r="58" spans="1:4" x14ac:dyDescent="0.55000000000000004">
      <c r="A58" t="s">
        <v>4</v>
      </c>
      <c r="B58" t="s">
        <v>0</v>
      </c>
      <c r="C58" s="29" t="s">
        <v>30</v>
      </c>
      <c r="D58">
        <v>414930857</v>
      </c>
    </row>
    <row r="59" spans="1:4" x14ac:dyDescent="0.55000000000000004">
      <c r="A59" t="s">
        <v>4</v>
      </c>
      <c r="B59" t="s">
        <v>0</v>
      </c>
      <c r="C59" s="29" t="s">
        <v>31</v>
      </c>
      <c r="D59">
        <v>565723474</v>
      </c>
    </row>
    <row r="60" spans="1:4" x14ac:dyDescent="0.55000000000000004">
      <c r="A60" t="s">
        <v>4</v>
      </c>
      <c r="B60" t="s">
        <v>0</v>
      </c>
      <c r="C60" s="29" t="s">
        <v>32</v>
      </c>
      <c r="D60">
        <v>606530612</v>
      </c>
    </row>
    <row r="61" spans="1:4" x14ac:dyDescent="0.55000000000000004">
      <c r="A61" t="s">
        <v>4</v>
      </c>
      <c r="B61" t="s">
        <v>0</v>
      </c>
      <c r="C61" s="29" t="s">
        <v>200</v>
      </c>
      <c r="D61">
        <v>552583150</v>
      </c>
    </row>
    <row r="62" spans="1:4" x14ac:dyDescent="0.55000000000000004">
      <c r="A62" t="s">
        <v>5</v>
      </c>
      <c r="B62" t="s">
        <v>27</v>
      </c>
      <c r="C62" s="29" t="s">
        <v>29</v>
      </c>
      <c r="D62">
        <v>18144568</v>
      </c>
    </row>
    <row r="63" spans="1:4" x14ac:dyDescent="0.55000000000000004">
      <c r="A63" t="s">
        <v>5</v>
      </c>
      <c r="B63" t="s">
        <v>27</v>
      </c>
      <c r="C63" s="29" t="s">
        <v>30</v>
      </c>
      <c r="D63">
        <v>8058064</v>
      </c>
    </row>
    <row r="64" spans="1:4" x14ac:dyDescent="0.55000000000000004">
      <c r="A64" t="s">
        <v>5</v>
      </c>
      <c r="B64" t="s">
        <v>27</v>
      </c>
      <c r="C64" s="29" t="s">
        <v>31</v>
      </c>
      <c r="D64">
        <v>9355351</v>
      </c>
    </row>
    <row r="65" spans="1:4" x14ac:dyDescent="0.55000000000000004">
      <c r="A65" t="s">
        <v>5</v>
      </c>
      <c r="B65" t="s">
        <v>27</v>
      </c>
      <c r="C65" s="29" t="s">
        <v>32</v>
      </c>
      <c r="D65">
        <v>11472940</v>
      </c>
    </row>
    <row r="66" spans="1:4" x14ac:dyDescent="0.55000000000000004">
      <c r="A66" t="s">
        <v>5</v>
      </c>
      <c r="B66" t="s">
        <v>27</v>
      </c>
      <c r="C66" s="29" t="s">
        <v>200</v>
      </c>
      <c r="D66">
        <v>9962250</v>
      </c>
    </row>
    <row r="67" spans="1:4" x14ac:dyDescent="0.55000000000000004">
      <c r="A67" t="s">
        <v>5</v>
      </c>
      <c r="B67" t="s">
        <v>28</v>
      </c>
      <c r="C67" s="29" t="s">
        <v>29</v>
      </c>
      <c r="D67">
        <v>18100262</v>
      </c>
    </row>
    <row r="68" spans="1:4" x14ac:dyDescent="0.55000000000000004">
      <c r="A68" t="s">
        <v>5</v>
      </c>
      <c r="B68" t="s">
        <v>28</v>
      </c>
      <c r="C68" s="29" t="s">
        <v>30</v>
      </c>
      <c r="D68">
        <v>25416379</v>
      </c>
    </row>
    <row r="69" spans="1:4" x14ac:dyDescent="0.55000000000000004">
      <c r="A69" t="s">
        <v>5</v>
      </c>
      <c r="B69" t="s">
        <v>28</v>
      </c>
      <c r="C69" s="29" t="s">
        <v>31</v>
      </c>
      <c r="D69">
        <v>30023634</v>
      </c>
    </row>
    <row r="70" spans="1:4" x14ac:dyDescent="0.55000000000000004">
      <c r="A70" t="s">
        <v>5</v>
      </c>
      <c r="B70" t="s">
        <v>28</v>
      </c>
      <c r="C70" s="29" t="s">
        <v>32</v>
      </c>
      <c r="D70">
        <v>32867470.999999996</v>
      </c>
    </row>
    <row r="71" spans="1:4" x14ac:dyDescent="0.55000000000000004">
      <c r="A71" t="s">
        <v>5</v>
      </c>
      <c r="B71" t="s">
        <v>28</v>
      </c>
      <c r="C71" s="29" t="s">
        <v>200</v>
      </c>
      <c r="D71">
        <v>33163499.000000004</v>
      </c>
    </row>
    <row r="72" spans="1:4" x14ac:dyDescent="0.55000000000000004">
      <c r="A72" t="s">
        <v>5</v>
      </c>
      <c r="B72" t="s">
        <v>0</v>
      </c>
      <c r="C72" s="29" t="s">
        <v>29</v>
      </c>
      <c r="D72">
        <v>44306</v>
      </c>
    </row>
    <row r="73" spans="1:4" x14ac:dyDescent="0.55000000000000004">
      <c r="A73" t="s">
        <v>5</v>
      </c>
      <c r="B73" t="s">
        <v>0</v>
      </c>
      <c r="C73" s="29" t="s">
        <v>30</v>
      </c>
      <c r="D73">
        <v>-17358315</v>
      </c>
    </row>
    <row r="74" spans="1:4" x14ac:dyDescent="0.55000000000000004">
      <c r="A74" t="s">
        <v>5</v>
      </c>
      <c r="B74" t="s">
        <v>0</v>
      </c>
      <c r="C74" s="29" t="s">
        <v>31</v>
      </c>
      <c r="D74">
        <v>-20668283</v>
      </c>
    </row>
    <row r="75" spans="1:4" x14ac:dyDescent="0.55000000000000004">
      <c r="A75" t="s">
        <v>5</v>
      </c>
      <c r="B75" t="s">
        <v>0</v>
      </c>
      <c r="C75" s="29" t="s">
        <v>32</v>
      </c>
      <c r="D75">
        <v>-21394531</v>
      </c>
    </row>
    <row r="76" spans="1:4" x14ac:dyDescent="0.55000000000000004">
      <c r="A76" t="s">
        <v>5</v>
      </c>
      <c r="B76" t="s">
        <v>0</v>
      </c>
      <c r="C76" s="29" t="s">
        <v>200</v>
      </c>
      <c r="D76">
        <v>-23201249</v>
      </c>
    </row>
    <row r="77" spans="1:4" x14ac:dyDescent="0.55000000000000004">
      <c r="A77" t="s">
        <v>6</v>
      </c>
      <c r="B77" t="s">
        <v>27</v>
      </c>
      <c r="C77" s="29" t="s">
        <v>29</v>
      </c>
      <c r="D77">
        <v>1231747813</v>
      </c>
    </row>
    <row r="78" spans="1:4" x14ac:dyDescent="0.55000000000000004">
      <c r="A78" t="s">
        <v>6</v>
      </c>
      <c r="B78" t="s">
        <v>27</v>
      </c>
      <c r="C78" s="29" t="s">
        <v>30</v>
      </c>
      <c r="D78">
        <v>1509508346</v>
      </c>
    </row>
    <row r="79" spans="1:4" x14ac:dyDescent="0.55000000000000004">
      <c r="A79" t="s">
        <v>6</v>
      </c>
      <c r="B79" t="s">
        <v>27</v>
      </c>
      <c r="C79" s="29" t="s">
        <v>31</v>
      </c>
      <c r="D79">
        <v>1534316757</v>
      </c>
    </row>
    <row r="80" spans="1:4" ht="15.75" customHeight="1" x14ac:dyDescent="0.55000000000000004">
      <c r="A80" t="s">
        <v>6</v>
      </c>
      <c r="B80" t="s">
        <v>27</v>
      </c>
      <c r="C80" s="29" t="s">
        <v>32</v>
      </c>
      <c r="D80">
        <v>1392270946</v>
      </c>
    </row>
    <row r="81" spans="1:4" ht="15.75" customHeight="1" x14ac:dyDescent="0.55000000000000004">
      <c r="A81" t="s">
        <v>6</v>
      </c>
      <c r="B81" t="s">
        <v>27</v>
      </c>
      <c r="C81" s="29" t="s">
        <v>200</v>
      </c>
      <c r="D81">
        <v>1498244992</v>
      </c>
    </row>
    <row r="82" spans="1:4" x14ac:dyDescent="0.55000000000000004">
      <c r="A82" t="s">
        <v>6</v>
      </c>
      <c r="B82" t="s">
        <v>28</v>
      </c>
      <c r="C82" s="29" t="s">
        <v>29</v>
      </c>
      <c r="D82">
        <v>184201385</v>
      </c>
    </row>
    <row r="83" spans="1:4" x14ac:dyDescent="0.55000000000000004">
      <c r="A83" t="s">
        <v>6</v>
      </c>
      <c r="B83" t="s">
        <v>28</v>
      </c>
      <c r="C83" s="29" t="s">
        <v>30</v>
      </c>
      <c r="D83">
        <v>237786142</v>
      </c>
    </row>
    <row r="84" spans="1:4" x14ac:dyDescent="0.55000000000000004">
      <c r="A84" t="s">
        <v>6</v>
      </c>
      <c r="B84" t="s">
        <v>28</v>
      </c>
      <c r="C84" s="29" t="s">
        <v>31</v>
      </c>
      <c r="D84">
        <v>252385520</v>
      </c>
    </row>
    <row r="85" spans="1:4" x14ac:dyDescent="0.55000000000000004">
      <c r="A85" t="s">
        <v>6</v>
      </c>
      <c r="B85" t="s">
        <v>28</v>
      </c>
      <c r="C85" s="29" t="s">
        <v>32</v>
      </c>
      <c r="D85">
        <v>292044051</v>
      </c>
    </row>
    <row r="86" spans="1:4" x14ac:dyDescent="0.55000000000000004">
      <c r="A86" t="s">
        <v>6</v>
      </c>
      <c r="B86" t="s">
        <v>28</v>
      </c>
      <c r="C86" s="29" t="s">
        <v>200</v>
      </c>
      <c r="D86">
        <v>344702220</v>
      </c>
    </row>
    <row r="87" spans="1:4" x14ac:dyDescent="0.55000000000000004">
      <c r="A87" t="s">
        <v>6</v>
      </c>
      <c r="B87" t="s">
        <v>0</v>
      </c>
      <c r="C87" s="29" t="s">
        <v>29</v>
      </c>
      <c r="D87">
        <v>1047546428</v>
      </c>
    </row>
    <row r="88" spans="1:4" x14ac:dyDescent="0.55000000000000004">
      <c r="A88" t="s">
        <v>6</v>
      </c>
      <c r="B88" t="s">
        <v>0</v>
      </c>
      <c r="C88" s="29" t="s">
        <v>30</v>
      </c>
      <c r="D88">
        <v>1271722204</v>
      </c>
    </row>
    <row r="89" spans="1:4" x14ac:dyDescent="0.55000000000000004">
      <c r="A89" t="s">
        <v>6</v>
      </c>
      <c r="B89" t="s">
        <v>0</v>
      </c>
      <c r="C89" s="29" t="s">
        <v>31</v>
      </c>
      <c r="D89">
        <v>1281931237</v>
      </c>
    </row>
    <row r="90" spans="1:4" x14ac:dyDescent="0.55000000000000004">
      <c r="A90" t="s">
        <v>6</v>
      </c>
      <c r="B90" t="s">
        <v>0</v>
      </c>
      <c r="C90" s="29" t="s">
        <v>32</v>
      </c>
      <c r="D90">
        <v>1100226895</v>
      </c>
    </row>
    <row r="91" spans="1:4" x14ac:dyDescent="0.55000000000000004">
      <c r="A91" t="s">
        <v>6</v>
      </c>
      <c r="B91" t="s">
        <v>0</v>
      </c>
      <c r="C91" s="29" t="s">
        <v>200</v>
      </c>
      <c r="D91">
        <v>1153542772</v>
      </c>
    </row>
    <row r="92" spans="1:4" x14ac:dyDescent="0.55000000000000004">
      <c r="A92" t="s">
        <v>7</v>
      </c>
      <c r="B92" t="s">
        <v>27</v>
      </c>
      <c r="C92" s="29" t="s">
        <v>29</v>
      </c>
      <c r="D92">
        <v>60631215</v>
      </c>
    </row>
    <row r="93" spans="1:4" x14ac:dyDescent="0.55000000000000004">
      <c r="A93" t="s">
        <v>7</v>
      </c>
      <c r="B93" t="s">
        <v>27</v>
      </c>
      <c r="C93" s="29" t="s">
        <v>30</v>
      </c>
      <c r="D93">
        <v>47478527</v>
      </c>
    </row>
    <row r="94" spans="1:4" x14ac:dyDescent="0.55000000000000004">
      <c r="A94" t="s">
        <v>7</v>
      </c>
      <c r="B94" t="s">
        <v>27</v>
      </c>
      <c r="C94" s="29" t="s">
        <v>31</v>
      </c>
      <c r="D94">
        <v>55474632</v>
      </c>
    </row>
    <row r="95" spans="1:4" ht="15.75" customHeight="1" x14ac:dyDescent="0.55000000000000004">
      <c r="A95" t="s">
        <v>7</v>
      </c>
      <c r="B95" t="s">
        <v>27</v>
      </c>
      <c r="C95" s="29" t="s">
        <v>32</v>
      </c>
      <c r="D95">
        <v>56589136</v>
      </c>
    </row>
    <row r="96" spans="1:4" ht="15.75" customHeight="1" x14ac:dyDescent="0.55000000000000004">
      <c r="A96" t="s">
        <v>7</v>
      </c>
      <c r="B96" t="s">
        <v>27</v>
      </c>
      <c r="C96" s="29" t="s">
        <v>200</v>
      </c>
      <c r="D96">
        <v>63730369</v>
      </c>
    </row>
    <row r="97" spans="1:4" x14ac:dyDescent="0.55000000000000004">
      <c r="A97" t="s">
        <v>7</v>
      </c>
      <c r="B97" t="s">
        <v>28</v>
      </c>
      <c r="C97" s="29" t="s">
        <v>29</v>
      </c>
      <c r="D97">
        <v>21220671</v>
      </c>
    </row>
    <row r="98" spans="1:4" x14ac:dyDescent="0.55000000000000004">
      <c r="A98" t="s">
        <v>7</v>
      </c>
      <c r="B98" t="s">
        <v>28</v>
      </c>
      <c r="C98" s="29" t="s">
        <v>30</v>
      </c>
      <c r="D98">
        <v>19513612</v>
      </c>
    </row>
    <row r="99" spans="1:4" x14ac:dyDescent="0.55000000000000004">
      <c r="A99" t="s">
        <v>7</v>
      </c>
      <c r="B99" t="s">
        <v>28</v>
      </c>
      <c r="C99" s="29" t="s">
        <v>31</v>
      </c>
      <c r="D99">
        <v>26867618</v>
      </c>
    </row>
    <row r="100" spans="1:4" x14ac:dyDescent="0.55000000000000004">
      <c r="A100" t="s">
        <v>7</v>
      </c>
      <c r="B100" t="s">
        <v>28</v>
      </c>
      <c r="C100" s="29" t="s">
        <v>32</v>
      </c>
      <c r="D100">
        <v>27641401</v>
      </c>
    </row>
    <row r="101" spans="1:4" x14ac:dyDescent="0.55000000000000004">
      <c r="A101" t="s">
        <v>7</v>
      </c>
      <c r="B101" t="s">
        <v>28</v>
      </c>
      <c r="C101" s="29" t="s">
        <v>200</v>
      </c>
      <c r="D101">
        <v>20151970</v>
      </c>
    </row>
    <row r="102" spans="1:4" x14ac:dyDescent="0.55000000000000004">
      <c r="A102" t="s">
        <v>7</v>
      </c>
      <c r="B102" t="s">
        <v>0</v>
      </c>
      <c r="C102" s="29" t="s">
        <v>29</v>
      </c>
      <c r="D102">
        <v>39410544</v>
      </c>
    </row>
    <row r="103" spans="1:4" x14ac:dyDescent="0.55000000000000004">
      <c r="A103" t="s">
        <v>7</v>
      </c>
      <c r="B103" t="s">
        <v>0</v>
      </c>
      <c r="C103" s="29" t="s">
        <v>30</v>
      </c>
      <c r="D103">
        <v>27964915</v>
      </c>
    </row>
    <row r="104" spans="1:4" x14ac:dyDescent="0.55000000000000004">
      <c r="A104" t="s">
        <v>7</v>
      </c>
      <c r="B104" t="s">
        <v>0</v>
      </c>
      <c r="C104" s="29" t="s">
        <v>31</v>
      </c>
      <c r="D104">
        <v>28607014</v>
      </c>
    </row>
    <row r="105" spans="1:4" x14ac:dyDescent="0.55000000000000004">
      <c r="A105" t="s">
        <v>7</v>
      </c>
      <c r="B105" t="s">
        <v>0</v>
      </c>
      <c r="C105" s="29" t="s">
        <v>32</v>
      </c>
      <c r="D105">
        <v>28947735</v>
      </c>
    </row>
    <row r="106" spans="1:4" x14ac:dyDescent="0.55000000000000004">
      <c r="A106" t="s">
        <v>7</v>
      </c>
      <c r="B106" t="s">
        <v>0</v>
      </c>
      <c r="C106" s="29" t="s">
        <v>200</v>
      </c>
      <c r="D106">
        <v>43578399</v>
      </c>
    </row>
    <row r="107" spans="1:4" x14ac:dyDescent="0.55000000000000004">
      <c r="A107" t="s">
        <v>8</v>
      </c>
      <c r="B107" t="s">
        <v>27</v>
      </c>
      <c r="C107" s="29" t="s">
        <v>29</v>
      </c>
      <c r="D107">
        <v>33539250.999999996</v>
      </c>
    </row>
    <row r="108" spans="1:4" x14ac:dyDescent="0.55000000000000004">
      <c r="A108" t="s">
        <v>8</v>
      </c>
      <c r="B108" t="s">
        <v>27</v>
      </c>
      <c r="C108" s="29" t="s">
        <v>30</v>
      </c>
      <c r="D108">
        <v>33558124</v>
      </c>
    </row>
    <row r="109" spans="1:4" x14ac:dyDescent="0.55000000000000004">
      <c r="A109" t="s">
        <v>8</v>
      </c>
      <c r="B109" t="s">
        <v>27</v>
      </c>
      <c r="C109" s="29" t="s">
        <v>31</v>
      </c>
      <c r="D109">
        <v>44563640</v>
      </c>
    </row>
    <row r="110" spans="1:4" ht="15.75" customHeight="1" x14ac:dyDescent="0.55000000000000004">
      <c r="A110" t="s">
        <v>8</v>
      </c>
      <c r="B110" t="s">
        <v>27</v>
      </c>
      <c r="C110" s="29" t="s">
        <v>32</v>
      </c>
      <c r="D110">
        <v>53398345</v>
      </c>
    </row>
    <row r="111" spans="1:4" ht="15.75" customHeight="1" x14ac:dyDescent="0.55000000000000004">
      <c r="A111" t="s">
        <v>8</v>
      </c>
      <c r="B111" t="s">
        <v>27</v>
      </c>
      <c r="C111" s="29" t="s">
        <v>200</v>
      </c>
      <c r="D111">
        <v>59808164</v>
      </c>
    </row>
    <row r="112" spans="1:4" x14ac:dyDescent="0.55000000000000004">
      <c r="A112" t="s">
        <v>8</v>
      </c>
      <c r="B112" t="s">
        <v>28</v>
      </c>
      <c r="C112" s="29" t="s">
        <v>29</v>
      </c>
      <c r="D112">
        <v>51430370</v>
      </c>
    </row>
    <row r="113" spans="1:4" x14ac:dyDescent="0.55000000000000004">
      <c r="A113" t="s">
        <v>8</v>
      </c>
      <c r="B113" t="s">
        <v>28</v>
      </c>
      <c r="C113" s="29" t="s">
        <v>30</v>
      </c>
      <c r="D113">
        <v>54980430</v>
      </c>
    </row>
    <row r="114" spans="1:4" x14ac:dyDescent="0.55000000000000004">
      <c r="A114" t="s">
        <v>8</v>
      </c>
      <c r="B114" t="s">
        <v>28</v>
      </c>
      <c r="C114" s="29" t="s">
        <v>31</v>
      </c>
      <c r="D114">
        <v>67804526</v>
      </c>
    </row>
    <row r="115" spans="1:4" x14ac:dyDescent="0.55000000000000004">
      <c r="A115" t="s">
        <v>8</v>
      </c>
      <c r="B115" t="s">
        <v>28</v>
      </c>
      <c r="C115" s="29" t="s">
        <v>32</v>
      </c>
      <c r="D115">
        <v>76400558</v>
      </c>
    </row>
    <row r="116" spans="1:4" x14ac:dyDescent="0.55000000000000004">
      <c r="A116" t="s">
        <v>8</v>
      </c>
      <c r="B116" t="s">
        <v>28</v>
      </c>
      <c r="C116" s="29" t="s">
        <v>200</v>
      </c>
      <c r="D116">
        <v>88746021</v>
      </c>
    </row>
    <row r="117" spans="1:4" x14ac:dyDescent="0.55000000000000004">
      <c r="A117" t="s">
        <v>8</v>
      </c>
      <c r="B117" t="s">
        <v>0</v>
      </c>
      <c r="C117" s="29" t="s">
        <v>29</v>
      </c>
      <c r="D117">
        <v>-17891119</v>
      </c>
    </row>
    <row r="118" spans="1:4" x14ac:dyDescent="0.55000000000000004">
      <c r="A118" t="s">
        <v>8</v>
      </c>
      <c r="B118" t="s">
        <v>0</v>
      </c>
      <c r="C118" s="29" t="s">
        <v>30</v>
      </c>
      <c r="D118">
        <v>-21422306</v>
      </c>
    </row>
    <row r="119" spans="1:4" x14ac:dyDescent="0.55000000000000004">
      <c r="A119" t="s">
        <v>8</v>
      </c>
      <c r="B119" t="s">
        <v>0</v>
      </c>
      <c r="C119" s="29" t="s">
        <v>31</v>
      </c>
      <c r="D119">
        <v>-23240886</v>
      </c>
    </row>
    <row r="120" spans="1:4" x14ac:dyDescent="0.55000000000000004">
      <c r="A120" t="s">
        <v>8</v>
      </c>
      <c r="B120" t="s">
        <v>0</v>
      </c>
      <c r="C120" s="29" t="s">
        <v>32</v>
      </c>
      <c r="D120">
        <v>-23002213</v>
      </c>
    </row>
    <row r="121" spans="1:4" x14ac:dyDescent="0.55000000000000004">
      <c r="A121" t="s">
        <v>8</v>
      </c>
      <c r="B121" t="s">
        <v>0</v>
      </c>
      <c r="C121" s="29" t="s">
        <v>200</v>
      </c>
      <c r="D121">
        <v>-28937857</v>
      </c>
    </row>
    <row r="122" spans="1:4" x14ac:dyDescent="0.55000000000000004">
      <c r="A122" t="s">
        <v>9</v>
      </c>
      <c r="B122" t="s">
        <v>27</v>
      </c>
      <c r="C122" s="29" t="s">
        <v>29</v>
      </c>
      <c r="D122">
        <v>15104218</v>
      </c>
    </row>
    <row r="123" spans="1:4" x14ac:dyDescent="0.55000000000000004">
      <c r="A123" t="s">
        <v>9</v>
      </c>
      <c r="B123" t="s">
        <v>27</v>
      </c>
      <c r="C123" s="29" t="s">
        <v>30</v>
      </c>
      <c r="D123">
        <v>22174059</v>
      </c>
    </row>
    <row r="124" spans="1:4" x14ac:dyDescent="0.55000000000000004">
      <c r="A124" t="s">
        <v>9</v>
      </c>
      <c r="B124" t="s">
        <v>27</v>
      </c>
      <c r="C124" s="29" t="s">
        <v>31</v>
      </c>
      <c r="D124">
        <v>25567252</v>
      </c>
    </row>
    <row r="125" spans="1:4" ht="15.75" customHeight="1" x14ac:dyDescent="0.55000000000000004">
      <c r="A125" t="s">
        <v>9</v>
      </c>
      <c r="B125" t="s">
        <v>27</v>
      </c>
      <c r="C125" s="29" t="s">
        <v>32</v>
      </c>
      <c r="D125">
        <v>41812487</v>
      </c>
    </row>
    <row r="126" spans="1:4" ht="15.75" customHeight="1" x14ac:dyDescent="0.55000000000000004">
      <c r="A126" t="s">
        <v>9</v>
      </c>
      <c r="B126" t="s">
        <v>27</v>
      </c>
      <c r="C126" s="29" t="s">
        <v>200</v>
      </c>
      <c r="D126">
        <v>23915822</v>
      </c>
    </row>
    <row r="127" spans="1:4" x14ac:dyDescent="0.55000000000000004">
      <c r="A127" t="s">
        <v>9</v>
      </c>
      <c r="B127" t="s">
        <v>28</v>
      </c>
      <c r="C127" s="29" t="s">
        <v>29</v>
      </c>
      <c r="D127">
        <v>124186422</v>
      </c>
    </row>
    <row r="128" spans="1:4" x14ac:dyDescent="0.55000000000000004">
      <c r="A128" t="s">
        <v>9</v>
      </c>
      <c r="B128" t="s">
        <v>28</v>
      </c>
      <c r="C128" s="29" t="s">
        <v>30</v>
      </c>
      <c r="D128">
        <v>128414001</v>
      </c>
    </row>
    <row r="129" spans="1:4" x14ac:dyDescent="0.55000000000000004">
      <c r="A129" t="s">
        <v>9</v>
      </c>
      <c r="B129" t="s">
        <v>28</v>
      </c>
      <c r="C129" s="29" t="s">
        <v>31</v>
      </c>
      <c r="D129">
        <v>147016323</v>
      </c>
    </row>
    <row r="130" spans="1:4" x14ac:dyDescent="0.55000000000000004">
      <c r="A130" t="s">
        <v>9</v>
      </c>
      <c r="B130" t="s">
        <v>28</v>
      </c>
      <c r="C130" s="29" t="s">
        <v>32</v>
      </c>
      <c r="D130">
        <v>167821234</v>
      </c>
    </row>
    <row r="131" spans="1:4" x14ac:dyDescent="0.55000000000000004">
      <c r="A131" t="s">
        <v>9</v>
      </c>
      <c r="B131" t="s">
        <v>28</v>
      </c>
      <c r="C131" s="29" t="s">
        <v>200</v>
      </c>
      <c r="D131">
        <v>176330452</v>
      </c>
    </row>
    <row r="132" spans="1:4" x14ac:dyDescent="0.55000000000000004">
      <c r="A132" t="s">
        <v>9</v>
      </c>
      <c r="B132" t="s">
        <v>0</v>
      </c>
      <c r="C132" s="29" t="s">
        <v>29</v>
      </c>
      <c r="D132">
        <v>-109082204</v>
      </c>
    </row>
    <row r="133" spans="1:4" x14ac:dyDescent="0.55000000000000004">
      <c r="A133" t="s">
        <v>9</v>
      </c>
      <c r="B133" t="s">
        <v>0</v>
      </c>
      <c r="C133" s="29" t="s">
        <v>30</v>
      </c>
      <c r="D133">
        <v>-106239942</v>
      </c>
    </row>
    <row r="134" spans="1:4" x14ac:dyDescent="0.55000000000000004">
      <c r="A134" t="s">
        <v>9</v>
      </c>
      <c r="B134" t="s">
        <v>0</v>
      </c>
      <c r="C134" s="29" t="s">
        <v>31</v>
      </c>
      <c r="D134">
        <v>-121449071</v>
      </c>
    </row>
    <row r="135" spans="1:4" x14ac:dyDescent="0.55000000000000004">
      <c r="A135" t="s">
        <v>9</v>
      </c>
      <c r="B135" t="s">
        <v>0</v>
      </c>
      <c r="C135" s="29" t="s">
        <v>32</v>
      </c>
      <c r="D135">
        <v>-126008747</v>
      </c>
    </row>
    <row r="136" spans="1:4" x14ac:dyDescent="0.55000000000000004">
      <c r="A136" t="s">
        <v>9</v>
      </c>
      <c r="B136" t="s">
        <v>0</v>
      </c>
      <c r="C136" s="29" t="s">
        <v>200</v>
      </c>
      <c r="D136">
        <v>-152414630</v>
      </c>
    </row>
    <row r="137" spans="1:4" x14ac:dyDescent="0.55000000000000004">
      <c r="A137" t="s">
        <v>10</v>
      </c>
      <c r="B137" t="s">
        <v>27</v>
      </c>
      <c r="C137" s="29" t="s">
        <v>29</v>
      </c>
      <c r="D137">
        <v>361045</v>
      </c>
    </row>
    <row r="138" spans="1:4" x14ac:dyDescent="0.55000000000000004">
      <c r="A138" t="s">
        <v>10</v>
      </c>
      <c r="B138" t="s">
        <v>27</v>
      </c>
      <c r="C138" s="29" t="s">
        <v>30</v>
      </c>
      <c r="D138">
        <v>624261</v>
      </c>
    </row>
    <row r="139" spans="1:4" x14ac:dyDescent="0.55000000000000004">
      <c r="A139" t="s">
        <v>10</v>
      </c>
      <c r="B139" t="s">
        <v>27</v>
      </c>
      <c r="C139" s="29" t="s">
        <v>31</v>
      </c>
      <c r="D139">
        <v>526368</v>
      </c>
    </row>
    <row r="140" spans="1:4" x14ac:dyDescent="0.55000000000000004">
      <c r="A140" t="s">
        <v>10</v>
      </c>
      <c r="B140" t="s">
        <v>27</v>
      </c>
      <c r="C140" s="29" t="s">
        <v>32</v>
      </c>
      <c r="D140">
        <v>3314203</v>
      </c>
    </row>
    <row r="141" spans="1:4" x14ac:dyDescent="0.55000000000000004">
      <c r="A141" t="s">
        <v>10</v>
      </c>
      <c r="B141" t="s">
        <v>27</v>
      </c>
      <c r="C141" s="29" t="s">
        <v>200</v>
      </c>
      <c r="D141">
        <v>8086908</v>
      </c>
    </row>
    <row r="142" spans="1:4" x14ac:dyDescent="0.55000000000000004">
      <c r="A142" t="s">
        <v>10</v>
      </c>
      <c r="B142" t="s">
        <v>28</v>
      </c>
      <c r="C142" s="29" t="s">
        <v>29</v>
      </c>
      <c r="D142">
        <v>112447503</v>
      </c>
    </row>
    <row r="143" spans="1:4" x14ac:dyDescent="0.55000000000000004">
      <c r="A143" t="s">
        <v>10</v>
      </c>
      <c r="B143" t="s">
        <v>28</v>
      </c>
      <c r="C143" s="29" t="s">
        <v>30</v>
      </c>
      <c r="D143">
        <v>124308653</v>
      </c>
    </row>
    <row r="144" spans="1:4" x14ac:dyDescent="0.55000000000000004">
      <c r="A144" t="s">
        <v>10</v>
      </c>
      <c r="B144" t="s">
        <v>28</v>
      </c>
      <c r="C144" s="29" t="s">
        <v>31</v>
      </c>
      <c r="D144">
        <v>117390084</v>
      </c>
    </row>
    <row r="145" spans="1:4" x14ac:dyDescent="0.55000000000000004">
      <c r="A145" t="s">
        <v>10</v>
      </c>
      <c r="B145" t="s">
        <v>28</v>
      </c>
      <c r="C145" s="29" t="s">
        <v>32</v>
      </c>
      <c r="D145">
        <v>115756175</v>
      </c>
    </row>
    <row r="146" spans="1:4" x14ac:dyDescent="0.55000000000000004">
      <c r="A146" t="s">
        <v>10</v>
      </c>
      <c r="B146" t="s">
        <v>28</v>
      </c>
      <c r="C146" s="29" t="s">
        <v>200</v>
      </c>
      <c r="D146">
        <v>93673024</v>
      </c>
    </row>
    <row r="147" spans="1:4" x14ac:dyDescent="0.55000000000000004">
      <c r="A147" t="s">
        <v>10</v>
      </c>
      <c r="B147" t="s">
        <v>0</v>
      </c>
      <c r="C147" s="29" t="s">
        <v>29</v>
      </c>
      <c r="D147">
        <v>-112086458</v>
      </c>
    </row>
    <row r="148" spans="1:4" x14ac:dyDescent="0.55000000000000004">
      <c r="A148" t="s">
        <v>10</v>
      </c>
      <c r="B148" t="s">
        <v>0</v>
      </c>
      <c r="C148" s="29" t="s">
        <v>30</v>
      </c>
      <c r="D148">
        <v>-123684392</v>
      </c>
    </row>
    <row r="149" spans="1:4" x14ac:dyDescent="0.55000000000000004">
      <c r="A149" t="s">
        <v>10</v>
      </c>
      <c r="B149" t="s">
        <v>0</v>
      </c>
      <c r="C149" s="29" t="s">
        <v>31</v>
      </c>
      <c r="D149">
        <v>-116863716</v>
      </c>
    </row>
    <row r="150" spans="1:4" x14ac:dyDescent="0.55000000000000004">
      <c r="A150" t="s">
        <v>10</v>
      </c>
      <c r="B150" t="s">
        <v>0</v>
      </c>
      <c r="C150" s="29" t="s">
        <v>32</v>
      </c>
      <c r="D150">
        <v>-112441972</v>
      </c>
    </row>
    <row r="151" spans="1:4" x14ac:dyDescent="0.55000000000000004">
      <c r="A151" t="s">
        <v>10</v>
      </c>
      <c r="B151" t="s">
        <v>0</v>
      </c>
      <c r="C151" s="29" t="s">
        <v>200</v>
      </c>
      <c r="D151">
        <v>-85586116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0"/>
  <sheetViews>
    <sheetView workbookViewId="0">
      <selection activeCell="E7" sqref="E7"/>
    </sheetView>
  </sheetViews>
  <sheetFormatPr defaultRowHeight="14.4" x14ac:dyDescent="0.55000000000000004"/>
  <cols>
    <col min="1" max="1" width="30.3671875" bestFit="1" customWidth="1"/>
    <col min="2" max="2" width="11.7890625" bestFit="1" customWidth="1"/>
    <col min="3" max="7" width="10.68359375" bestFit="1" customWidth="1"/>
    <col min="8" max="8" width="12.3125" style="41" bestFit="1" customWidth="1"/>
    <col min="10" max="10" width="15.20703125" bestFit="1" customWidth="1"/>
  </cols>
  <sheetData>
    <row r="1" spans="1:10" x14ac:dyDescent="0.55000000000000004">
      <c r="A1" t="s">
        <v>193</v>
      </c>
      <c r="B1" t="s">
        <v>13</v>
      </c>
      <c r="C1" s="33" t="s">
        <v>29</v>
      </c>
      <c r="D1" s="33" t="s">
        <v>30</v>
      </c>
      <c r="E1" s="33" t="s">
        <v>31</v>
      </c>
      <c r="F1" s="33" t="s">
        <v>32</v>
      </c>
      <c r="G1" s="33" t="s">
        <v>200</v>
      </c>
      <c r="H1" s="41" t="s">
        <v>194</v>
      </c>
      <c r="J1" t="s">
        <v>196</v>
      </c>
    </row>
    <row r="2" spans="1:10" x14ac:dyDescent="0.55000000000000004">
      <c r="A2" t="s">
        <v>33</v>
      </c>
      <c r="B2" t="s">
        <v>27</v>
      </c>
      <c r="C2">
        <v>1727940216</v>
      </c>
      <c r="D2">
        <v>1871766102</v>
      </c>
      <c r="E2">
        <v>2433835024</v>
      </c>
      <c r="F2">
        <v>2929187726</v>
      </c>
      <c r="G2">
        <v>3225146327</v>
      </c>
      <c r="H2" s="41">
        <f>Table5[[#This Row],[2023]]/$J$2</f>
        <v>0.71467961939835178</v>
      </c>
      <c r="J2">
        <v>4512716243</v>
      </c>
    </row>
    <row r="3" spans="1:10" x14ac:dyDescent="0.55000000000000004">
      <c r="A3" t="str">
        <f t="shared" ref="A3:A4" si="0">A2</f>
        <v>United States</v>
      </c>
      <c r="B3" t="s">
        <v>28</v>
      </c>
      <c r="C3">
        <v>797669106</v>
      </c>
      <c r="D3">
        <v>931675773</v>
      </c>
      <c r="E3">
        <v>1049434838</v>
      </c>
      <c r="F3">
        <v>1182419393</v>
      </c>
      <c r="G3">
        <v>1307139960</v>
      </c>
      <c r="H3">
        <f>Table5[[#This Row],[2023]]/$J$2</f>
        <v>0.28965702464177739</v>
      </c>
    </row>
    <row r="4" spans="1:10" x14ac:dyDescent="0.55000000000000004">
      <c r="A4" t="str">
        <f t="shared" si="0"/>
        <v>United States</v>
      </c>
      <c r="B4" t="s">
        <v>0</v>
      </c>
      <c r="C4">
        <v>930271110</v>
      </c>
      <c r="D4">
        <v>940090329</v>
      </c>
      <c r="E4">
        <v>1384400186</v>
      </c>
      <c r="F4">
        <v>1746768333</v>
      </c>
      <c r="G4">
        <v>1918006367</v>
      </c>
      <c r="H4">
        <f>Table5[[#This Row],[2023]]/$J$2</f>
        <v>0.42502259475657439</v>
      </c>
    </row>
    <row r="5" spans="1:10" x14ac:dyDescent="0.55000000000000004">
      <c r="A5" t="s">
        <v>34</v>
      </c>
      <c r="B5" t="s">
        <v>27</v>
      </c>
      <c r="C5">
        <v>594972110</v>
      </c>
      <c r="D5">
        <v>686551092</v>
      </c>
      <c r="E5">
        <v>609695157</v>
      </c>
      <c r="F5">
        <v>487574118</v>
      </c>
      <c r="G5">
        <v>504893915</v>
      </c>
      <c r="H5" s="41">
        <f>Table5[[#This Row],[2023]]/$J$2</f>
        <v>0.11188248669150812</v>
      </c>
    </row>
    <row r="6" spans="1:10" x14ac:dyDescent="0.55000000000000004">
      <c r="A6" t="str">
        <f t="shared" ref="A6:A7" si="1">A5</f>
        <v>Japan</v>
      </c>
      <c r="B6" t="s">
        <v>28</v>
      </c>
      <c r="C6">
        <v>345938</v>
      </c>
      <c r="D6">
        <v>302453</v>
      </c>
      <c r="E6">
        <v>621381</v>
      </c>
      <c r="F6">
        <v>296641</v>
      </c>
      <c r="G6">
        <v>997603</v>
      </c>
      <c r="H6">
        <f>Table5[[#This Row],[2023]]/$J$2</f>
        <v>2.2106486343949811E-4</v>
      </c>
    </row>
    <row r="7" spans="1:10" x14ac:dyDescent="0.55000000000000004">
      <c r="A7" t="str">
        <f t="shared" si="1"/>
        <v>Japan</v>
      </c>
      <c r="B7" t="s">
        <v>0</v>
      </c>
      <c r="C7">
        <v>594626172</v>
      </c>
      <c r="D7">
        <v>686248639</v>
      </c>
      <c r="E7">
        <v>609073776</v>
      </c>
      <c r="F7">
        <v>487277477</v>
      </c>
      <c r="G7">
        <v>503896312</v>
      </c>
      <c r="H7">
        <f>Table5[[#This Row],[2023]]/$J$2</f>
        <v>0.11166142182806861</v>
      </c>
    </row>
    <row r="8" spans="1:10" x14ac:dyDescent="0.55000000000000004">
      <c r="A8" t="s">
        <v>35</v>
      </c>
      <c r="B8" t="s">
        <v>27</v>
      </c>
      <c r="C8">
        <v>188135585</v>
      </c>
      <c r="D8">
        <v>180648413</v>
      </c>
      <c r="E8">
        <v>370527509</v>
      </c>
      <c r="F8">
        <v>377941885</v>
      </c>
      <c r="G8">
        <v>304492274</v>
      </c>
      <c r="H8" s="41">
        <f>Table5[[#This Row],[2023]]/$J$2</f>
        <v>6.7474278816515437E-2</v>
      </c>
    </row>
    <row r="9" spans="1:10" x14ac:dyDescent="0.55000000000000004">
      <c r="A9" t="str">
        <f t="shared" ref="A9:A10" si="2">A8</f>
        <v>Mexico</v>
      </c>
      <c r="B9" t="s">
        <v>28</v>
      </c>
      <c r="C9">
        <v>10931706</v>
      </c>
      <c r="D9">
        <v>12966409</v>
      </c>
      <c r="E9">
        <v>21361634</v>
      </c>
      <c r="F9">
        <v>30588419</v>
      </c>
      <c r="G9">
        <v>25291483</v>
      </c>
      <c r="H9">
        <f>Table5[[#This Row],[2023]]/$J$2</f>
        <v>5.6044922033889116E-3</v>
      </c>
    </row>
    <row r="10" spans="1:10" x14ac:dyDescent="0.55000000000000004">
      <c r="A10" t="str">
        <f t="shared" si="2"/>
        <v>Mexico</v>
      </c>
      <c r="B10" t="s">
        <v>0</v>
      </c>
      <c r="C10">
        <v>177203879</v>
      </c>
      <c r="D10">
        <v>167682004</v>
      </c>
      <c r="E10">
        <v>349165875</v>
      </c>
      <c r="F10">
        <v>347353466</v>
      </c>
      <c r="G10">
        <v>279200791</v>
      </c>
      <c r="H10">
        <f>Table5[[#This Row],[2023]]/$J$2</f>
        <v>6.1869786613126518E-2</v>
      </c>
    </row>
    <row r="11" spans="1:10" x14ac:dyDescent="0.55000000000000004">
      <c r="A11" t="s">
        <v>37</v>
      </c>
      <c r="B11" t="s">
        <v>27</v>
      </c>
      <c r="C11">
        <v>52764081</v>
      </c>
      <c r="D11">
        <v>68236223</v>
      </c>
      <c r="E11">
        <v>89273431</v>
      </c>
      <c r="F11">
        <v>90604025</v>
      </c>
      <c r="G11">
        <v>166383891</v>
      </c>
      <c r="H11" s="41">
        <f>Table5[[#This Row],[2023]]/$J$2</f>
        <v>3.6870009555351517E-2</v>
      </c>
    </row>
    <row r="12" spans="1:10" x14ac:dyDescent="0.55000000000000004">
      <c r="A12" t="str">
        <f t="shared" ref="A12:A13" si="3">A11</f>
        <v>Korea, South</v>
      </c>
      <c r="B12" t="s">
        <v>28</v>
      </c>
      <c r="C12">
        <v>18847</v>
      </c>
      <c r="D12">
        <v>155204</v>
      </c>
      <c r="E12">
        <v>17056</v>
      </c>
      <c r="F12">
        <v>11559</v>
      </c>
      <c r="G12">
        <v>14979</v>
      </c>
      <c r="H12">
        <f>Table5[[#This Row],[2023]]/$J$2</f>
        <v>3.319286920207981E-6</v>
      </c>
    </row>
    <row r="13" spans="1:10" x14ac:dyDescent="0.55000000000000004">
      <c r="A13" t="str">
        <f t="shared" si="3"/>
        <v>Korea, South</v>
      </c>
      <c r="B13" t="s">
        <v>0</v>
      </c>
      <c r="C13">
        <v>52745234</v>
      </c>
      <c r="D13">
        <v>68081019</v>
      </c>
      <c r="E13">
        <v>89256375</v>
      </c>
      <c r="F13">
        <v>90592466</v>
      </c>
      <c r="G13">
        <v>166368912</v>
      </c>
      <c r="H13">
        <f>Table5[[#This Row],[2023]]/$J$2</f>
        <v>3.6866690268431312E-2</v>
      </c>
    </row>
    <row r="14" spans="1:10" x14ac:dyDescent="0.55000000000000004">
      <c r="A14" t="s">
        <v>36</v>
      </c>
      <c r="B14" t="s">
        <v>27</v>
      </c>
      <c r="C14">
        <v>159324009</v>
      </c>
      <c r="D14">
        <v>393581968</v>
      </c>
      <c r="E14">
        <v>213089139</v>
      </c>
      <c r="F14">
        <v>134235087</v>
      </c>
      <c r="G14">
        <v>172228628</v>
      </c>
      <c r="H14" s="41">
        <f>Table5[[#This Row],[2023]]/$J$2</f>
        <v>3.8165180065809871E-2</v>
      </c>
    </row>
    <row r="15" spans="1:10" x14ac:dyDescent="0.55000000000000004">
      <c r="A15" t="str">
        <f t="shared" ref="A15:A16" si="4">A14</f>
        <v>China</v>
      </c>
      <c r="B15" t="s">
        <v>28</v>
      </c>
      <c r="C15">
        <v>14721372</v>
      </c>
      <c r="D15">
        <v>14464950</v>
      </c>
      <c r="E15">
        <v>9967381</v>
      </c>
      <c r="F15">
        <v>15110367</v>
      </c>
      <c r="G15">
        <v>10539726</v>
      </c>
      <c r="H15">
        <f>Table5[[#This Row],[2023]]/$J$2</f>
        <v>2.3355614296265426E-3</v>
      </c>
    </row>
    <row r="16" spans="1:10" x14ac:dyDescent="0.55000000000000004">
      <c r="A16" t="str">
        <f t="shared" si="4"/>
        <v>China</v>
      </c>
      <c r="B16" t="s">
        <v>0</v>
      </c>
      <c r="C16">
        <v>144602637</v>
      </c>
      <c r="D16">
        <v>379117018</v>
      </c>
      <c r="E16">
        <v>203121758</v>
      </c>
      <c r="F16">
        <v>119124720</v>
      </c>
      <c r="G16">
        <v>161688902</v>
      </c>
      <c r="H16">
        <f>Table5[[#This Row],[2023]]/$J$2</f>
        <v>3.5829618636183329E-2</v>
      </c>
    </row>
    <row r="17" spans="1:8" x14ac:dyDescent="0.55000000000000004">
      <c r="A17" t="s">
        <v>38</v>
      </c>
      <c r="B17" t="s">
        <v>27</v>
      </c>
      <c r="C17">
        <v>26179478</v>
      </c>
      <c r="D17">
        <v>36298346</v>
      </c>
      <c r="E17">
        <v>53824312</v>
      </c>
      <c r="F17">
        <v>43115340</v>
      </c>
      <c r="G17">
        <v>51977929</v>
      </c>
      <c r="H17" s="41">
        <f>Table5[[#This Row],[2023]]/$J$2</f>
        <v>1.1518102668348962E-2</v>
      </c>
    </row>
    <row r="18" spans="1:8" x14ac:dyDescent="0.55000000000000004">
      <c r="A18" t="str">
        <f t="shared" ref="A18:A19" si="5">A17</f>
        <v>Philippines</v>
      </c>
      <c r="B18" t="s">
        <v>28</v>
      </c>
      <c r="C18">
        <v>643168</v>
      </c>
      <c r="D18">
        <v>274660</v>
      </c>
      <c r="E18">
        <v>633223</v>
      </c>
      <c r="F18">
        <v>532196</v>
      </c>
      <c r="G18">
        <v>587628</v>
      </c>
      <c r="H18">
        <f>Table5[[#This Row],[2023]]/$J$2</f>
        <v>1.3021603140049237E-4</v>
      </c>
    </row>
    <row r="19" spans="1:8" x14ac:dyDescent="0.55000000000000004">
      <c r="A19" t="str">
        <f t="shared" si="5"/>
        <v>Philippines</v>
      </c>
      <c r="B19" t="s">
        <v>0</v>
      </c>
      <c r="C19">
        <v>25536310</v>
      </c>
      <c r="D19">
        <v>36023686</v>
      </c>
      <c r="E19">
        <v>53191089</v>
      </c>
      <c r="F19">
        <v>42583144</v>
      </c>
      <c r="G19">
        <v>51390301</v>
      </c>
      <c r="H19">
        <f>Table5[[#This Row],[2023]]/$J$2</f>
        <v>1.138788663694847E-2</v>
      </c>
    </row>
    <row r="20" spans="1:8" x14ac:dyDescent="0.55000000000000004">
      <c r="A20" t="s">
        <v>39</v>
      </c>
      <c r="B20" t="s">
        <v>27</v>
      </c>
      <c r="C20">
        <v>26802239</v>
      </c>
      <c r="D20">
        <v>13778144</v>
      </c>
      <c r="E20">
        <v>13333857</v>
      </c>
      <c r="F20">
        <v>17481663</v>
      </c>
      <c r="G20">
        <v>36261534</v>
      </c>
      <c r="H20" s="41">
        <f>Table5[[#This Row],[2023]]/$J$2</f>
        <v>8.0354119442470773E-3</v>
      </c>
    </row>
    <row r="21" spans="1:8" x14ac:dyDescent="0.55000000000000004">
      <c r="A21" t="str">
        <f t="shared" ref="A21:A22" si="6">A20</f>
        <v>Taiwan</v>
      </c>
      <c r="B21" t="s">
        <v>28</v>
      </c>
      <c r="C21">
        <v>584838</v>
      </c>
      <c r="D21">
        <v>853016</v>
      </c>
      <c r="E21">
        <v>710340</v>
      </c>
      <c r="F21">
        <v>1043788</v>
      </c>
      <c r="G21">
        <v>794716</v>
      </c>
      <c r="H21">
        <f>Table5[[#This Row],[2023]]/$J$2</f>
        <v>1.7610590987916455E-4</v>
      </c>
    </row>
    <row r="22" spans="1:8" x14ac:dyDescent="0.55000000000000004">
      <c r="A22" t="str">
        <f t="shared" si="6"/>
        <v>Taiwan</v>
      </c>
      <c r="B22" t="s">
        <v>0</v>
      </c>
      <c r="C22">
        <v>26217401</v>
      </c>
      <c r="D22">
        <v>12925128</v>
      </c>
      <c r="E22">
        <v>12623517</v>
      </c>
      <c r="F22">
        <v>16437875</v>
      </c>
      <c r="G22">
        <v>35466818</v>
      </c>
      <c r="H22">
        <f>Table5[[#This Row],[2023]]/$J$2</f>
        <v>7.859306034367913E-3</v>
      </c>
    </row>
    <row r="23" spans="1:8" x14ac:dyDescent="0.55000000000000004">
      <c r="A23" t="s">
        <v>40</v>
      </c>
      <c r="B23" t="s">
        <v>27</v>
      </c>
      <c r="C23">
        <v>7647875</v>
      </c>
      <c r="D23">
        <v>8045706</v>
      </c>
      <c r="E23">
        <v>5659299</v>
      </c>
      <c r="F23">
        <v>12714620</v>
      </c>
      <c r="G23">
        <v>11074225</v>
      </c>
      <c r="H23" s="41">
        <f>Table5[[#This Row],[2023]]/$J$2</f>
        <v>2.4540042855958491E-3</v>
      </c>
    </row>
    <row r="24" spans="1:8" x14ac:dyDescent="0.55000000000000004">
      <c r="A24" t="str">
        <f t="shared" ref="A24:A25" si="7">A23</f>
        <v>Australia</v>
      </c>
      <c r="B24" t="s">
        <v>28</v>
      </c>
      <c r="C24">
        <v>6242833</v>
      </c>
      <c r="D24">
        <v>6685727</v>
      </c>
      <c r="E24">
        <v>4440568</v>
      </c>
      <c r="F24">
        <v>5650312</v>
      </c>
      <c r="G24">
        <v>2928432</v>
      </c>
      <c r="H24">
        <f>Table5[[#This Row],[2023]]/$J$2</f>
        <v>6.4892890275175226E-4</v>
      </c>
    </row>
    <row r="25" spans="1:8" x14ac:dyDescent="0.55000000000000004">
      <c r="A25" t="str">
        <f t="shared" si="7"/>
        <v>Australia</v>
      </c>
      <c r="B25" t="s">
        <v>0</v>
      </c>
      <c r="C25">
        <v>1405042</v>
      </c>
      <c r="D25">
        <v>1359979</v>
      </c>
      <c r="E25">
        <v>1218731</v>
      </c>
      <c r="F25">
        <v>7064308</v>
      </c>
      <c r="G25">
        <v>8145793</v>
      </c>
      <c r="H25">
        <f>Table5[[#This Row],[2023]]/$J$2</f>
        <v>1.8050753828440971E-3</v>
      </c>
    </row>
    <row r="26" spans="1:8" x14ac:dyDescent="0.55000000000000004">
      <c r="A26" t="s">
        <v>47</v>
      </c>
      <c r="B26" t="s">
        <v>27</v>
      </c>
      <c r="C26">
        <v>3081059</v>
      </c>
      <c r="D26">
        <v>561264</v>
      </c>
      <c r="E26">
        <v>2193759</v>
      </c>
      <c r="F26">
        <v>3573566</v>
      </c>
      <c r="G26">
        <v>8744450</v>
      </c>
      <c r="H26" s="41">
        <f>Table5[[#This Row],[2023]]/$J$2</f>
        <v>1.9377353968497682E-3</v>
      </c>
    </row>
    <row r="27" spans="1:8" x14ac:dyDescent="0.55000000000000004">
      <c r="A27" t="str">
        <f t="shared" ref="A27:A28" si="8">A26</f>
        <v>New Zealand</v>
      </c>
      <c r="B27" t="s">
        <v>28</v>
      </c>
      <c r="C27">
        <v>5099235</v>
      </c>
      <c r="D27">
        <v>2689853</v>
      </c>
      <c r="E27">
        <v>1528831</v>
      </c>
      <c r="F27">
        <v>2617885</v>
      </c>
      <c r="G27">
        <v>2250736</v>
      </c>
      <c r="H27">
        <f>Table5[[#This Row],[2023]]/$J$2</f>
        <v>4.9875416020036254E-4</v>
      </c>
    </row>
    <row r="28" spans="1:8" x14ac:dyDescent="0.55000000000000004">
      <c r="A28" t="str">
        <f t="shared" si="8"/>
        <v>New Zealand</v>
      </c>
      <c r="B28" t="s">
        <v>0</v>
      </c>
      <c r="C28">
        <v>-2018176</v>
      </c>
      <c r="D28">
        <v>-2128589</v>
      </c>
      <c r="E28">
        <v>664928</v>
      </c>
      <c r="F28">
        <v>955681</v>
      </c>
      <c r="G28">
        <v>6493714</v>
      </c>
      <c r="H28">
        <f>Table5[[#This Row],[2023]]/$J$2</f>
        <v>1.4389812366494058E-3</v>
      </c>
    </row>
    <row r="29" spans="1:8" x14ac:dyDescent="0.55000000000000004">
      <c r="A29" t="s">
        <v>42</v>
      </c>
      <c r="B29" t="s">
        <v>27</v>
      </c>
      <c r="C29">
        <v>3826435</v>
      </c>
      <c r="D29">
        <v>3770583</v>
      </c>
      <c r="E29">
        <v>2491228</v>
      </c>
      <c r="F29">
        <v>2522364</v>
      </c>
      <c r="G29">
        <v>2874127</v>
      </c>
      <c r="H29" s="41">
        <f>Table5[[#This Row],[2023]]/$J$2</f>
        <v>6.3689513039032002E-4</v>
      </c>
    </row>
    <row r="30" spans="1:8" x14ac:dyDescent="0.55000000000000004">
      <c r="A30" t="str">
        <f t="shared" ref="A30:A31" si="9">A29</f>
        <v>Finland</v>
      </c>
      <c r="B30" t="s">
        <v>28</v>
      </c>
      <c r="C30">
        <v>89379</v>
      </c>
      <c r="D30">
        <v>70932</v>
      </c>
      <c r="E30">
        <v>81149</v>
      </c>
      <c r="F30">
        <v>80864</v>
      </c>
      <c r="G30">
        <v>46346</v>
      </c>
      <c r="H30">
        <f>Table5[[#This Row],[2023]]/$J$2</f>
        <v>1.0270089565655856E-5</v>
      </c>
    </row>
    <row r="31" spans="1:8" x14ac:dyDescent="0.55000000000000004">
      <c r="A31" t="str">
        <f t="shared" si="9"/>
        <v>Finland</v>
      </c>
      <c r="B31" t="s">
        <v>0</v>
      </c>
      <c r="C31">
        <v>3737056</v>
      </c>
      <c r="D31">
        <v>3699651</v>
      </c>
      <c r="E31">
        <v>2410079</v>
      </c>
      <c r="F31">
        <v>2441500</v>
      </c>
      <c r="G31">
        <v>2827781</v>
      </c>
      <c r="H31">
        <f>Table5[[#This Row],[2023]]/$J$2</f>
        <v>6.2662504082466419E-4</v>
      </c>
    </row>
    <row r="32" spans="1:8" x14ac:dyDescent="0.55000000000000004">
      <c r="A32" t="s">
        <v>45</v>
      </c>
      <c r="B32" t="s">
        <v>27</v>
      </c>
      <c r="C32">
        <v>82933</v>
      </c>
      <c r="D32">
        <v>109407</v>
      </c>
      <c r="E32">
        <v>294071</v>
      </c>
      <c r="F32">
        <v>1271545</v>
      </c>
      <c r="G32">
        <v>2702887</v>
      </c>
      <c r="H32" s="41">
        <f>Table5[[#This Row],[2023]]/$J$2</f>
        <v>5.9894902636358827E-4</v>
      </c>
    </row>
    <row r="33" spans="1:8" x14ac:dyDescent="0.55000000000000004">
      <c r="A33" t="str">
        <f t="shared" ref="A33:A34" si="10">A32</f>
        <v>Guatemala</v>
      </c>
      <c r="B33" t="s">
        <v>28</v>
      </c>
      <c r="C33">
        <v>51314</v>
      </c>
      <c r="D33">
        <v>75968</v>
      </c>
      <c r="E33">
        <v>75326</v>
      </c>
      <c r="F33">
        <v>71366</v>
      </c>
      <c r="G33">
        <v>67454</v>
      </c>
      <c r="H33">
        <f>Table5[[#This Row],[2023]]/$J$2</f>
        <v>1.4947538548348298E-5</v>
      </c>
    </row>
    <row r="34" spans="1:8" x14ac:dyDescent="0.55000000000000004">
      <c r="A34" t="str">
        <f t="shared" si="10"/>
        <v>Guatemala</v>
      </c>
      <c r="B34" t="s">
        <v>0</v>
      </c>
      <c r="C34">
        <v>31619</v>
      </c>
      <c r="D34">
        <v>33439</v>
      </c>
      <c r="E34">
        <v>218745</v>
      </c>
      <c r="F34">
        <v>1200179</v>
      </c>
      <c r="G34">
        <v>2635433</v>
      </c>
      <c r="H34">
        <f>Table5[[#This Row],[2023]]/$J$2</f>
        <v>5.8400148781523992E-4</v>
      </c>
    </row>
    <row r="35" spans="1:8" x14ac:dyDescent="0.55000000000000004">
      <c r="A35" t="s">
        <v>41</v>
      </c>
      <c r="B35" t="s">
        <v>27</v>
      </c>
      <c r="C35">
        <v>3308523</v>
      </c>
      <c r="D35">
        <v>1888068</v>
      </c>
      <c r="E35">
        <v>4876336</v>
      </c>
      <c r="F35">
        <v>4155325</v>
      </c>
      <c r="G35">
        <v>2437769</v>
      </c>
      <c r="H35" s="41">
        <f>Table5[[#This Row],[2023]]/$J$2</f>
        <v>5.4019993031500699E-4</v>
      </c>
    </row>
    <row r="36" spans="1:8" x14ac:dyDescent="0.55000000000000004">
      <c r="A36" t="str">
        <f t="shared" ref="A36:A37" si="11">A35</f>
        <v>Jamaica</v>
      </c>
      <c r="B36" t="s">
        <v>28</v>
      </c>
      <c r="C36">
        <v>219581</v>
      </c>
      <c r="D36">
        <v>53574</v>
      </c>
      <c r="E36">
        <v>157785</v>
      </c>
      <c r="F36">
        <v>63222</v>
      </c>
      <c r="G36">
        <v>15057</v>
      </c>
      <c r="H36">
        <f>Table5[[#This Row],[2023]]/$J$2</f>
        <v>3.3365714104794425E-6</v>
      </c>
    </row>
    <row r="37" spans="1:8" x14ac:dyDescent="0.55000000000000004">
      <c r="A37" t="str">
        <f t="shared" si="11"/>
        <v>Jamaica</v>
      </c>
      <c r="B37" t="s">
        <v>0</v>
      </c>
      <c r="C37">
        <v>3088942</v>
      </c>
      <c r="D37">
        <v>1834494</v>
      </c>
      <c r="E37">
        <v>4718551</v>
      </c>
      <c r="F37">
        <v>4092103</v>
      </c>
      <c r="G37">
        <v>2422712</v>
      </c>
      <c r="H37">
        <f>Table5[[#This Row],[2023]]/$J$2</f>
        <v>5.3686335890452746E-4</v>
      </c>
    </row>
    <row r="38" spans="1:8" x14ac:dyDescent="0.55000000000000004">
      <c r="A38" t="s">
        <v>54</v>
      </c>
      <c r="B38" t="s">
        <v>27</v>
      </c>
      <c r="C38">
        <v>2113709</v>
      </c>
      <c r="D38">
        <v>2125205</v>
      </c>
      <c r="E38">
        <v>1024466</v>
      </c>
      <c r="F38">
        <v>1360828</v>
      </c>
      <c r="G38">
        <v>2680558</v>
      </c>
      <c r="H38" s="41">
        <f>Table5[[#This Row],[2023]]/$J$2</f>
        <v>5.9400100862933871E-4</v>
      </c>
    </row>
    <row r="39" spans="1:8" x14ac:dyDescent="0.55000000000000004">
      <c r="A39" t="str">
        <f t="shared" ref="A39:A40" si="12">A38</f>
        <v>Sweden</v>
      </c>
      <c r="B39" t="s">
        <v>28</v>
      </c>
      <c r="C39">
        <v>978705</v>
      </c>
      <c r="D39">
        <v>1553157</v>
      </c>
      <c r="E39">
        <v>1282338</v>
      </c>
      <c r="F39">
        <v>1170607</v>
      </c>
      <c r="G39">
        <v>316555</v>
      </c>
      <c r="H39">
        <f>Table5[[#This Row],[2023]]/$J$2</f>
        <v>7.0147330998493714E-5</v>
      </c>
    </row>
    <row r="40" spans="1:8" x14ac:dyDescent="0.55000000000000004">
      <c r="A40" t="str">
        <f t="shared" si="12"/>
        <v>Sweden</v>
      </c>
      <c r="B40" t="s">
        <v>0</v>
      </c>
      <c r="C40">
        <v>1135004</v>
      </c>
      <c r="D40">
        <v>572048</v>
      </c>
      <c r="E40">
        <v>-257872</v>
      </c>
      <c r="F40">
        <v>190221</v>
      </c>
      <c r="G40">
        <v>2364003</v>
      </c>
      <c r="H40">
        <f>Table5[[#This Row],[2023]]/$J$2</f>
        <v>5.23853677630845E-4</v>
      </c>
    </row>
    <row r="41" spans="1:8" x14ac:dyDescent="0.55000000000000004">
      <c r="A41" t="s">
        <v>177</v>
      </c>
      <c r="B41" t="s">
        <v>27</v>
      </c>
      <c r="C41">
        <v>3447466</v>
      </c>
      <c r="D41">
        <v>3024842</v>
      </c>
      <c r="E41">
        <v>3198446</v>
      </c>
      <c r="F41">
        <v>3438714</v>
      </c>
      <c r="G41">
        <v>4257222</v>
      </c>
      <c r="H41" s="41">
        <f>Table5[[#This Row],[2023]]/$J$2</f>
        <v>9.43383490287847E-4</v>
      </c>
    </row>
    <row r="42" spans="1:8" x14ac:dyDescent="0.55000000000000004">
      <c r="A42" t="str">
        <f t="shared" ref="A42:A43" si="13">A41</f>
        <v>France (incl. Monaco, French Antilles)</v>
      </c>
      <c r="B42" t="s">
        <v>28</v>
      </c>
      <c r="C42">
        <v>5116798</v>
      </c>
      <c r="D42">
        <v>5382932</v>
      </c>
      <c r="E42">
        <v>6385788</v>
      </c>
      <c r="F42">
        <v>4869498</v>
      </c>
      <c r="G42">
        <v>2524918</v>
      </c>
      <c r="H42">
        <f>Table5[[#This Row],[2023]]/$J$2</f>
        <v>5.5951180265689934E-4</v>
      </c>
    </row>
    <row r="43" spans="1:8" x14ac:dyDescent="0.55000000000000004">
      <c r="A43" t="str">
        <f t="shared" si="13"/>
        <v>France (incl. Monaco, French Antilles)</v>
      </c>
      <c r="B43" t="s">
        <v>0</v>
      </c>
      <c r="C43">
        <v>-1669332</v>
      </c>
      <c r="D43">
        <v>-2358090</v>
      </c>
      <c r="E43">
        <v>-3187342</v>
      </c>
      <c r="F43">
        <v>-1430784</v>
      </c>
      <c r="G43">
        <v>1732304</v>
      </c>
      <c r="H43">
        <f>Table5[[#This Row],[2023]]/$J$2</f>
        <v>3.8387168763094772E-4</v>
      </c>
    </row>
    <row r="44" spans="1:8" x14ac:dyDescent="0.55000000000000004">
      <c r="A44" t="s">
        <v>44</v>
      </c>
      <c r="B44" t="s">
        <v>27</v>
      </c>
      <c r="C44">
        <v>3232791</v>
      </c>
      <c r="D44">
        <v>1679483</v>
      </c>
      <c r="E44">
        <v>1445431</v>
      </c>
      <c r="F44">
        <v>1374790</v>
      </c>
      <c r="G44">
        <v>963506</v>
      </c>
      <c r="H44" s="41">
        <f>Table5[[#This Row],[2023]]/$J$2</f>
        <v>2.1350910363454909E-4</v>
      </c>
    </row>
    <row r="45" spans="1:8" x14ac:dyDescent="0.55000000000000004">
      <c r="A45" t="str">
        <f t="shared" ref="A45:A46" si="14">A44</f>
        <v>Hong Kong</v>
      </c>
      <c r="B45" t="s">
        <v>28</v>
      </c>
      <c r="C45">
        <v>213</v>
      </c>
      <c r="D45">
        <v>8150</v>
      </c>
      <c r="E45">
        <v>1769</v>
      </c>
      <c r="F45">
        <v>1820</v>
      </c>
      <c r="G45">
        <v>178</v>
      </c>
      <c r="H45">
        <f>Table5[[#This Row],[2023]]/$J$2</f>
        <v>3.9444093183591737E-8</v>
      </c>
    </row>
    <row r="46" spans="1:8" x14ac:dyDescent="0.55000000000000004">
      <c r="A46" t="str">
        <f t="shared" si="14"/>
        <v>Hong Kong</v>
      </c>
      <c r="B46" t="s">
        <v>0</v>
      </c>
      <c r="C46">
        <v>3232578</v>
      </c>
      <c r="D46">
        <v>1671333</v>
      </c>
      <c r="E46">
        <v>1443662</v>
      </c>
      <c r="F46">
        <v>1372970</v>
      </c>
      <c r="G46">
        <v>963328</v>
      </c>
      <c r="H46">
        <f>Table5[[#This Row],[2023]]/$J$2</f>
        <v>2.1346965954136549E-4</v>
      </c>
    </row>
    <row r="47" spans="1:8" x14ac:dyDescent="0.55000000000000004">
      <c r="A47" t="s">
        <v>49</v>
      </c>
      <c r="B47" t="s">
        <v>27</v>
      </c>
      <c r="C47">
        <v>881600</v>
      </c>
      <c r="D47">
        <v>1755640</v>
      </c>
      <c r="E47">
        <v>2357211</v>
      </c>
      <c r="F47">
        <v>722396</v>
      </c>
      <c r="G47">
        <v>1015104</v>
      </c>
      <c r="H47" s="41">
        <f>Table5[[#This Row],[2023]]/$J$2</f>
        <v>2.2494301554515001E-4</v>
      </c>
    </row>
    <row r="48" spans="1:8" x14ac:dyDescent="0.55000000000000004">
      <c r="A48" t="str">
        <f t="shared" ref="A48:A49" si="15">A47</f>
        <v>Singapore</v>
      </c>
      <c r="B48" t="s">
        <v>28</v>
      </c>
      <c r="C48">
        <v>289680</v>
      </c>
      <c r="D48">
        <v>63909</v>
      </c>
      <c r="E48">
        <v>36676</v>
      </c>
      <c r="F48">
        <v>436</v>
      </c>
      <c r="G48">
        <v>231216</v>
      </c>
      <c r="H48">
        <f>Table5[[#This Row],[2023]]/$J$2</f>
        <v>5.1236547469310936E-5</v>
      </c>
    </row>
    <row r="49" spans="1:8" x14ac:dyDescent="0.55000000000000004">
      <c r="A49" t="str">
        <f t="shared" si="15"/>
        <v>Singapore</v>
      </c>
      <c r="B49" t="s">
        <v>0</v>
      </c>
      <c r="C49">
        <v>591920</v>
      </c>
      <c r="D49">
        <v>1691731</v>
      </c>
      <c r="E49">
        <v>2320535</v>
      </c>
      <c r="F49">
        <v>721960</v>
      </c>
      <c r="G49">
        <v>783888</v>
      </c>
      <c r="H49">
        <f>Table5[[#This Row],[2023]]/$J$2</f>
        <v>1.7370646807583908E-4</v>
      </c>
    </row>
    <row r="50" spans="1:8" x14ac:dyDescent="0.55000000000000004">
      <c r="A50" t="s">
        <v>43</v>
      </c>
      <c r="B50" t="s">
        <v>27</v>
      </c>
      <c r="C50">
        <v>2410148</v>
      </c>
      <c r="D50">
        <v>2387809</v>
      </c>
      <c r="E50">
        <v>1126446</v>
      </c>
      <c r="F50">
        <v>2234550</v>
      </c>
      <c r="G50">
        <v>1558748</v>
      </c>
      <c r="H50" s="41">
        <f>Table5[[#This Row],[2023]]/$J$2</f>
        <v>3.4541236720077106E-4</v>
      </c>
    </row>
    <row r="51" spans="1:8" x14ac:dyDescent="0.55000000000000004">
      <c r="A51" t="str">
        <f t="shared" ref="A51:A52" si="16">A50</f>
        <v>Vietnam</v>
      </c>
      <c r="B51" t="s">
        <v>28</v>
      </c>
      <c r="C51">
        <v>601835</v>
      </c>
      <c r="D51">
        <v>501142</v>
      </c>
      <c r="E51">
        <v>398642</v>
      </c>
      <c r="F51">
        <v>117398</v>
      </c>
      <c r="G51">
        <v>862500</v>
      </c>
      <c r="H51">
        <f>Table5[[#This Row],[2023]]/$J$2</f>
        <v>1.9112657511712286E-4</v>
      </c>
    </row>
    <row r="52" spans="1:8" x14ac:dyDescent="0.55000000000000004">
      <c r="A52" t="str">
        <f t="shared" si="16"/>
        <v>Vietnam</v>
      </c>
      <c r="B52" t="s">
        <v>0</v>
      </c>
      <c r="C52">
        <v>1808313</v>
      </c>
      <c r="D52">
        <v>1886667</v>
      </c>
      <c r="E52">
        <v>727804</v>
      </c>
      <c r="F52">
        <v>2117152</v>
      </c>
      <c r="G52">
        <v>696248</v>
      </c>
      <c r="H52">
        <f>Table5[[#This Row],[2023]]/$J$2</f>
        <v>1.542857920836482E-4</v>
      </c>
    </row>
    <row r="53" spans="1:8" x14ac:dyDescent="0.55000000000000004">
      <c r="A53" t="s">
        <v>141</v>
      </c>
      <c r="B53" t="s">
        <v>27</v>
      </c>
      <c r="D53">
        <v>122506</v>
      </c>
      <c r="E53">
        <v>248531</v>
      </c>
      <c r="F53">
        <v>574890</v>
      </c>
      <c r="G53">
        <v>700882</v>
      </c>
      <c r="H53" s="41">
        <f>Table5[[#This Row],[2023]]/$J$2</f>
        <v>1.553126680825963E-4</v>
      </c>
    </row>
    <row r="54" spans="1:8" x14ac:dyDescent="0.55000000000000004">
      <c r="A54" t="str">
        <f t="shared" ref="A54:A55" si="17">A53</f>
        <v>Bulgaria</v>
      </c>
      <c r="B54" t="s">
        <v>28</v>
      </c>
      <c r="C54">
        <v>6751</v>
      </c>
      <c r="D54">
        <v>2604</v>
      </c>
      <c r="E54">
        <v>244860</v>
      </c>
      <c r="F54">
        <v>580343</v>
      </c>
      <c r="G54">
        <v>10833</v>
      </c>
      <c r="H54">
        <f>Table5[[#This Row],[2023]]/$J$2</f>
        <v>2.4005497834710634E-6</v>
      </c>
    </row>
    <row r="55" spans="1:8" x14ac:dyDescent="0.55000000000000004">
      <c r="A55" t="str">
        <f t="shared" si="17"/>
        <v>Bulgaria</v>
      </c>
      <c r="B55" t="s">
        <v>0</v>
      </c>
      <c r="C55">
        <v>-6751</v>
      </c>
      <c r="D55">
        <v>119902</v>
      </c>
      <c r="E55">
        <v>3671</v>
      </c>
      <c r="F55">
        <v>-5453</v>
      </c>
      <c r="G55">
        <v>690049</v>
      </c>
      <c r="H55">
        <f>Table5[[#This Row],[2023]]/$J$2</f>
        <v>1.5291211829912525E-4</v>
      </c>
    </row>
    <row r="56" spans="1:8" x14ac:dyDescent="0.55000000000000004">
      <c r="A56" t="s">
        <v>70</v>
      </c>
      <c r="B56" t="s">
        <v>27</v>
      </c>
      <c r="C56">
        <v>752792</v>
      </c>
      <c r="D56">
        <v>132184</v>
      </c>
      <c r="E56">
        <v>20528</v>
      </c>
      <c r="F56">
        <v>16706</v>
      </c>
      <c r="G56">
        <v>708498</v>
      </c>
      <c r="H56" s="41">
        <f>Table5[[#This Row],[2023]]/$J$2</f>
        <v>1.5700034344038414E-4</v>
      </c>
    </row>
    <row r="57" spans="1:8" x14ac:dyDescent="0.55000000000000004">
      <c r="A57" t="str">
        <f t="shared" ref="A57:A58" si="18">A56</f>
        <v>Macedonia</v>
      </c>
      <c r="B57" t="s">
        <v>28</v>
      </c>
      <c r="C57">
        <v>63489</v>
      </c>
      <c r="D57">
        <v>43912</v>
      </c>
      <c r="E57">
        <v>12599</v>
      </c>
      <c r="F57">
        <v>5834</v>
      </c>
      <c r="G57">
        <v>25687</v>
      </c>
      <c r="H57">
        <f>Table5[[#This Row],[2023]]/$J$2</f>
        <v>5.6921372000388817E-6</v>
      </c>
    </row>
    <row r="58" spans="1:8" x14ac:dyDescent="0.55000000000000004">
      <c r="A58" t="str">
        <f t="shared" si="18"/>
        <v>Macedonia</v>
      </c>
      <c r="B58" t="s">
        <v>0</v>
      </c>
      <c r="C58">
        <v>689303</v>
      </c>
      <c r="D58">
        <v>88272</v>
      </c>
      <c r="E58">
        <v>7929</v>
      </c>
      <c r="F58">
        <v>10872</v>
      </c>
      <c r="G58">
        <v>682811</v>
      </c>
      <c r="H58">
        <f>Table5[[#This Row],[2023]]/$J$2</f>
        <v>1.5130820624034526E-4</v>
      </c>
    </row>
    <row r="59" spans="1:8" x14ac:dyDescent="0.55000000000000004">
      <c r="A59" t="s">
        <v>46</v>
      </c>
      <c r="B59" t="s">
        <v>27</v>
      </c>
      <c r="F59">
        <v>1161925</v>
      </c>
      <c r="G59">
        <v>580931</v>
      </c>
      <c r="H59" s="41">
        <f>Table5[[#This Row],[2023]]/$J$2</f>
        <v>1.2873200279346701E-4</v>
      </c>
    </row>
    <row r="60" spans="1:8" x14ac:dyDescent="0.55000000000000004">
      <c r="A60" t="str">
        <f t="shared" ref="A60:A61" si="19">A59</f>
        <v>Myanmar (Burma)</v>
      </c>
      <c r="B60" t="s">
        <v>28</v>
      </c>
      <c r="E60">
        <v>243</v>
      </c>
      <c r="F60">
        <v>2989</v>
      </c>
      <c r="G60">
        <v>62889</v>
      </c>
      <c r="H60">
        <f>Table5[[#This Row],[2023]]/$J$2</f>
        <v>1.3935952675409554E-5</v>
      </c>
    </row>
    <row r="61" spans="1:8" x14ac:dyDescent="0.55000000000000004">
      <c r="A61" t="str">
        <f t="shared" si="19"/>
        <v>Myanmar (Burma)</v>
      </c>
      <c r="B61" t="s">
        <v>0</v>
      </c>
      <c r="E61">
        <v>-243</v>
      </c>
      <c r="F61">
        <v>1158936</v>
      </c>
      <c r="G61">
        <v>518042</v>
      </c>
      <c r="H61">
        <f>Table5[[#This Row],[2023]]/$J$2</f>
        <v>1.1479605011805747E-4</v>
      </c>
    </row>
    <row r="62" spans="1:8" x14ac:dyDescent="0.55000000000000004">
      <c r="A62" t="s">
        <v>55</v>
      </c>
      <c r="B62" t="s">
        <v>27</v>
      </c>
      <c r="C62">
        <v>290773</v>
      </c>
      <c r="D62">
        <v>89</v>
      </c>
      <c r="E62">
        <v>58883</v>
      </c>
      <c r="F62">
        <v>119277</v>
      </c>
      <c r="G62">
        <v>507913</v>
      </c>
      <c r="H62" s="41">
        <f>Table5[[#This Row],[2023]]/$J$2</f>
        <v>1.1255150393908781E-4</v>
      </c>
    </row>
    <row r="63" spans="1:8" x14ac:dyDescent="0.55000000000000004">
      <c r="A63" t="str">
        <f t="shared" ref="A63:A64" si="20">A62</f>
        <v>Romania</v>
      </c>
      <c r="B63" t="s">
        <v>28</v>
      </c>
      <c r="F63">
        <v>8608</v>
      </c>
      <c r="G63">
        <v>358</v>
      </c>
      <c r="H63">
        <f>Table5[[#This Row],[2023]]/$J$2</f>
        <v>7.9331378425426075E-8</v>
      </c>
    </row>
    <row r="64" spans="1:8" x14ac:dyDescent="0.55000000000000004">
      <c r="A64" t="str">
        <f t="shared" si="20"/>
        <v>Romania</v>
      </c>
      <c r="B64" t="s">
        <v>0</v>
      </c>
      <c r="C64">
        <v>290773</v>
      </c>
      <c r="D64">
        <v>89</v>
      </c>
      <c r="E64">
        <v>58883</v>
      </c>
      <c r="F64">
        <v>110669</v>
      </c>
      <c r="G64">
        <v>507555</v>
      </c>
      <c r="H64">
        <f>Table5[[#This Row],[2023]]/$J$2</f>
        <v>1.1247217256066238E-4</v>
      </c>
    </row>
    <row r="65" spans="1:8" x14ac:dyDescent="0.55000000000000004">
      <c r="A65" t="s">
        <v>153</v>
      </c>
      <c r="B65" t="s">
        <v>27</v>
      </c>
      <c r="C65">
        <v>198241</v>
      </c>
      <c r="D65">
        <v>82857</v>
      </c>
      <c r="F65">
        <v>34650</v>
      </c>
      <c r="G65">
        <v>502364</v>
      </c>
      <c r="H65" s="41">
        <f>Table5[[#This Row],[2023]]/$J$2</f>
        <v>1.1132186757349369E-4</v>
      </c>
    </row>
    <row r="66" spans="1:8" x14ac:dyDescent="0.55000000000000004">
      <c r="A66" t="str">
        <f t="shared" ref="A66:A67" si="21">A65</f>
        <v>Jordan</v>
      </c>
      <c r="B66" t="s">
        <v>28</v>
      </c>
      <c r="E66">
        <v>192</v>
      </c>
      <c r="F66">
        <v>87355</v>
      </c>
      <c r="G66">
        <v>31013</v>
      </c>
      <c r="H66">
        <f>Table5[[#This Row],[2023]]/$J$2</f>
        <v>6.8723576511389349E-6</v>
      </c>
    </row>
    <row r="67" spans="1:8" x14ac:dyDescent="0.55000000000000004">
      <c r="A67" t="str">
        <f t="shared" si="21"/>
        <v>Jordan</v>
      </c>
      <c r="B67" t="s">
        <v>0</v>
      </c>
      <c r="C67">
        <v>198241</v>
      </c>
      <c r="D67">
        <v>82857</v>
      </c>
      <c r="E67">
        <v>-192</v>
      </c>
      <c r="F67">
        <v>-52705</v>
      </c>
      <c r="G67">
        <v>471351</v>
      </c>
      <c r="H67">
        <f>Table5[[#This Row],[2023]]/$J$2</f>
        <v>1.0444950992235476E-4</v>
      </c>
    </row>
    <row r="68" spans="1:8" x14ac:dyDescent="0.55000000000000004">
      <c r="A68" t="s">
        <v>51</v>
      </c>
      <c r="B68" t="s">
        <v>27</v>
      </c>
      <c r="C68">
        <v>342408</v>
      </c>
      <c r="D68">
        <v>175691</v>
      </c>
      <c r="E68">
        <v>210525</v>
      </c>
      <c r="F68">
        <v>365579</v>
      </c>
      <c r="G68">
        <v>449875</v>
      </c>
      <c r="H68" s="41">
        <f>Table5[[#This Row],[2023]]/$J$2</f>
        <v>9.9690513600945684E-5</v>
      </c>
    </row>
    <row r="69" spans="1:8" x14ac:dyDescent="0.55000000000000004">
      <c r="A69" t="str">
        <f t="shared" ref="A69:A70" si="22">A68</f>
        <v>Bahamas</v>
      </c>
      <c r="B69" t="s">
        <v>28</v>
      </c>
      <c r="C69">
        <v>96</v>
      </c>
      <c r="D69">
        <v>190</v>
      </c>
      <c r="E69">
        <v>60</v>
      </c>
      <c r="F69">
        <v>364</v>
      </c>
      <c r="H69">
        <f>Table5[[#This Row],[2023]]/$J$2</f>
        <v>0</v>
      </c>
    </row>
    <row r="70" spans="1:8" x14ac:dyDescent="0.55000000000000004">
      <c r="A70" t="str">
        <f t="shared" si="22"/>
        <v>Bahamas</v>
      </c>
      <c r="B70" t="s">
        <v>0</v>
      </c>
      <c r="C70">
        <v>342312</v>
      </c>
      <c r="D70">
        <v>175501</v>
      </c>
      <c r="E70">
        <v>210465</v>
      </c>
      <c r="F70">
        <v>365215</v>
      </c>
      <c r="G70">
        <v>449875</v>
      </c>
      <c r="H70">
        <f>Table5[[#This Row],[2023]]/$J$2</f>
        <v>9.9690513600945684E-5</v>
      </c>
    </row>
    <row r="71" spans="1:8" x14ac:dyDescent="0.55000000000000004">
      <c r="A71" t="s">
        <v>150</v>
      </c>
      <c r="B71" t="s">
        <v>27</v>
      </c>
      <c r="C71">
        <v>4878</v>
      </c>
      <c r="D71">
        <v>17549</v>
      </c>
      <c r="E71">
        <v>4921</v>
      </c>
      <c r="G71">
        <v>427547</v>
      </c>
      <c r="H71" s="41">
        <f>Table5[[#This Row],[2023]]/$J$2</f>
        <v>9.4742717462725253E-5</v>
      </c>
    </row>
    <row r="72" spans="1:8" x14ac:dyDescent="0.55000000000000004">
      <c r="A72" t="str">
        <f t="shared" ref="A72:A73" si="23">A71</f>
        <v>Venezuela</v>
      </c>
      <c r="B72" t="s">
        <v>28</v>
      </c>
      <c r="C72">
        <v>12544</v>
      </c>
      <c r="D72">
        <v>24771</v>
      </c>
      <c r="E72">
        <v>35223</v>
      </c>
      <c r="F72">
        <v>25560</v>
      </c>
      <c r="G72">
        <v>257</v>
      </c>
      <c r="H72">
        <f>Table5[[#This Row],[2023]]/$J$2</f>
        <v>5.6950179484174585E-8</v>
      </c>
    </row>
    <row r="73" spans="1:8" x14ac:dyDescent="0.55000000000000004">
      <c r="A73" t="str">
        <f t="shared" si="23"/>
        <v>Venezuela</v>
      </c>
      <c r="B73" t="s">
        <v>0</v>
      </c>
      <c r="C73">
        <v>-7666</v>
      </c>
      <c r="D73">
        <v>-7222</v>
      </c>
      <c r="E73">
        <v>-30302</v>
      </c>
      <c r="F73">
        <v>-25560</v>
      </c>
      <c r="G73">
        <v>427290</v>
      </c>
      <c r="H73">
        <f>Table5[[#This Row],[2023]]/$J$2</f>
        <v>9.4685767283241086E-5</v>
      </c>
    </row>
    <row r="74" spans="1:8" x14ac:dyDescent="0.55000000000000004">
      <c r="A74" t="s">
        <v>48</v>
      </c>
      <c r="B74" t="s">
        <v>27</v>
      </c>
      <c r="C74">
        <v>869830</v>
      </c>
      <c r="D74">
        <v>759104</v>
      </c>
      <c r="E74">
        <v>1183760</v>
      </c>
      <c r="F74">
        <v>778837</v>
      </c>
      <c r="G74">
        <v>320896</v>
      </c>
      <c r="H74" s="41">
        <f>Table5[[#This Row],[2023]]/$J$2</f>
        <v>7.1109279360909283E-5</v>
      </c>
    </row>
    <row r="75" spans="1:8" x14ac:dyDescent="0.55000000000000004">
      <c r="A75" t="str">
        <f t="shared" ref="A75:A76" si="24">A74</f>
        <v>Trinidad and Tobago</v>
      </c>
      <c r="B75" t="s">
        <v>28</v>
      </c>
      <c r="C75">
        <v>376479</v>
      </c>
      <c r="D75">
        <v>573811</v>
      </c>
      <c r="E75">
        <v>111046</v>
      </c>
      <c r="F75">
        <v>7976</v>
      </c>
      <c r="G75">
        <v>1236</v>
      </c>
      <c r="H75">
        <f>Table5[[#This Row],[2023]]/$J$2</f>
        <v>2.738926919939291E-7</v>
      </c>
    </row>
    <row r="76" spans="1:8" x14ac:dyDescent="0.55000000000000004">
      <c r="A76" t="str">
        <f t="shared" si="24"/>
        <v>Trinidad and Tobago</v>
      </c>
      <c r="B76" t="s">
        <v>0</v>
      </c>
      <c r="C76">
        <v>493351</v>
      </c>
      <c r="D76">
        <v>185293</v>
      </c>
      <c r="E76">
        <v>1072714</v>
      </c>
      <c r="F76">
        <v>770861</v>
      </c>
      <c r="G76">
        <v>319660</v>
      </c>
      <c r="H76">
        <f>Table5[[#This Row],[2023]]/$J$2</f>
        <v>7.083538666891536E-5</v>
      </c>
    </row>
    <row r="77" spans="1:8" x14ac:dyDescent="0.55000000000000004">
      <c r="A77" t="s">
        <v>53</v>
      </c>
      <c r="B77" t="s">
        <v>27</v>
      </c>
      <c r="C77">
        <v>840658</v>
      </c>
      <c r="D77">
        <v>851989</v>
      </c>
      <c r="E77">
        <v>734326</v>
      </c>
      <c r="F77">
        <v>280651</v>
      </c>
      <c r="G77">
        <v>324220</v>
      </c>
      <c r="H77" s="41">
        <f>Table5[[#This Row],[2023]]/$J$2</f>
        <v>7.1845864561708494E-5</v>
      </c>
    </row>
    <row r="78" spans="1:8" x14ac:dyDescent="0.55000000000000004">
      <c r="A78" t="str">
        <f t="shared" ref="A78:A79" si="25">A77</f>
        <v>Ukraine</v>
      </c>
      <c r="B78" t="s">
        <v>28</v>
      </c>
      <c r="C78">
        <v>21035</v>
      </c>
      <c r="D78">
        <v>33691</v>
      </c>
      <c r="E78">
        <v>32151</v>
      </c>
      <c r="F78">
        <v>51009</v>
      </c>
      <c r="G78">
        <v>18257</v>
      </c>
      <c r="H78">
        <f>Table5[[#This Row],[2023]]/$J$2</f>
        <v>4.0456787036676081E-6</v>
      </c>
    </row>
    <row r="79" spans="1:8" x14ac:dyDescent="0.55000000000000004">
      <c r="A79" t="str">
        <f t="shared" si="25"/>
        <v>Ukraine</v>
      </c>
      <c r="B79" t="s">
        <v>0</v>
      </c>
      <c r="C79">
        <v>819623</v>
      </c>
      <c r="D79">
        <v>818298</v>
      </c>
      <c r="E79">
        <v>702175</v>
      </c>
      <c r="F79">
        <v>229642</v>
      </c>
      <c r="G79">
        <v>305963</v>
      </c>
      <c r="H79">
        <f>Table5[[#This Row],[2023]]/$J$2</f>
        <v>6.780018585804088E-5</v>
      </c>
    </row>
    <row r="80" spans="1:8" x14ac:dyDescent="0.55000000000000004">
      <c r="A80" t="s">
        <v>64</v>
      </c>
      <c r="B80" t="s">
        <v>27</v>
      </c>
      <c r="C80">
        <v>1170</v>
      </c>
      <c r="F80">
        <v>26589</v>
      </c>
      <c r="G80">
        <v>218535</v>
      </c>
      <c r="H80" s="41">
        <f>Table5[[#This Row],[2023]]/$J$2</f>
        <v>4.8426488224023703E-5</v>
      </c>
    </row>
    <row r="81" spans="1:8" x14ac:dyDescent="0.55000000000000004">
      <c r="A81" t="str">
        <f t="shared" ref="A81:A82" si="26">A80</f>
        <v>Guyana</v>
      </c>
      <c r="B81" t="s">
        <v>28</v>
      </c>
      <c r="F81">
        <v>96</v>
      </c>
      <c r="H81">
        <f>Table5[[#This Row],[2023]]/$J$2</f>
        <v>0</v>
      </c>
    </row>
    <row r="82" spans="1:8" x14ac:dyDescent="0.55000000000000004">
      <c r="A82" t="str">
        <f t="shared" si="26"/>
        <v>Guyana</v>
      </c>
      <c r="B82" t="s">
        <v>0</v>
      </c>
      <c r="C82">
        <v>1170</v>
      </c>
      <c r="F82">
        <v>26493</v>
      </c>
      <c r="G82">
        <v>218535</v>
      </c>
      <c r="H82">
        <f>Table5[[#This Row],[2023]]/$J$2</f>
        <v>4.8426488224023703E-5</v>
      </c>
    </row>
    <row r="83" spans="1:8" x14ac:dyDescent="0.55000000000000004">
      <c r="A83" t="s">
        <v>57</v>
      </c>
      <c r="B83" t="s">
        <v>27</v>
      </c>
      <c r="C83">
        <v>30177</v>
      </c>
      <c r="D83">
        <v>25203</v>
      </c>
      <c r="E83">
        <v>468943</v>
      </c>
      <c r="F83">
        <v>92451</v>
      </c>
      <c r="G83">
        <v>187484</v>
      </c>
      <c r="H83" s="41">
        <f>Table5[[#This Row],[2023]]/$J$2</f>
        <v>4.154570992377816E-5</v>
      </c>
    </row>
    <row r="84" spans="1:8" x14ac:dyDescent="0.55000000000000004">
      <c r="A84" t="str">
        <f t="shared" ref="A84:A85" si="27">A83</f>
        <v>Congo (formerly Brazzaville)</v>
      </c>
      <c r="B84" t="s">
        <v>28</v>
      </c>
      <c r="E84">
        <v>1001</v>
      </c>
      <c r="F84">
        <v>75</v>
      </c>
      <c r="G84">
        <v>7</v>
      </c>
      <c r="H84">
        <f>Table5[[#This Row],[2023]]/$J$2</f>
        <v>1.5511722038491131E-9</v>
      </c>
    </row>
    <row r="85" spans="1:8" x14ac:dyDescent="0.55000000000000004">
      <c r="A85" t="str">
        <f t="shared" si="27"/>
        <v>Congo (formerly Brazzaville)</v>
      </c>
      <c r="B85" t="s">
        <v>0</v>
      </c>
      <c r="C85">
        <v>30177</v>
      </c>
      <c r="D85">
        <v>25203</v>
      </c>
      <c r="E85">
        <v>467942</v>
      </c>
      <c r="F85">
        <v>92376</v>
      </c>
      <c r="G85">
        <v>187477</v>
      </c>
      <c r="H85">
        <f>Table5[[#This Row],[2023]]/$J$2</f>
        <v>4.1544158751574312E-5</v>
      </c>
    </row>
    <row r="86" spans="1:8" x14ac:dyDescent="0.55000000000000004">
      <c r="A86" t="s">
        <v>50</v>
      </c>
      <c r="B86" t="s">
        <v>27</v>
      </c>
      <c r="C86">
        <v>1055409</v>
      </c>
      <c r="D86">
        <v>1363485</v>
      </c>
      <c r="E86">
        <v>934037</v>
      </c>
      <c r="F86">
        <v>765167</v>
      </c>
      <c r="G86">
        <v>252232</v>
      </c>
      <c r="H86" s="41">
        <f>Table5[[#This Row],[2023]]/$J$2</f>
        <v>5.5893609617324213E-5</v>
      </c>
    </row>
    <row r="87" spans="1:8" x14ac:dyDescent="0.55000000000000004">
      <c r="A87" t="str">
        <f t="shared" ref="A87:A88" si="28">A86</f>
        <v>Israel</v>
      </c>
      <c r="B87" t="s">
        <v>28</v>
      </c>
      <c r="C87">
        <v>95598</v>
      </c>
      <c r="D87">
        <v>89328</v>
      </c>
      <c r="E87">
        <v>82438</v>
      </c>
      <c r="F87">
        <v>66110</v>
      </c>
      <c r="G87">
        <v>125548</v>
      </c>
      <c r="H87">
        <f>Table5[[#This Row],[2023]]/$J$2</f>
        <v>2.7820938264121208E-5</v>
      </c>
    </row>
    <row r="88" spans="1:8" x14ac:dyDescent="0.55000000000000004">
      <c r="A88" t="str">
        <f t="shared" si="28"/>
        <v>Israel</v>
      </c>
      <c r="B88" t="s">
        <v>0</v>
      </c>
      <c r="C88">
        <v>959811</v>
      </c>
      <c r="D88">
        <v>1274157</v>
      </c>
      <c r="E88">
        <v>851599</v>
      </c>
      <c r="F88">
        <v>699057</v>
      </c>
      <c r="G88">
        <v>126684</v>
      </c>
      <c r="H88">
        <f>Table5[[#This Row],[2023]]/$J$2</f>
        <v>2.8072671353203009E-5</v>
      </c>
    </row>
    <row r="89" spans="1:8" x14ac:dyDescent="0.55000000000000004">
      <c r="A89" t="s">
        <v>154</v>
      </c>
      <c r="B89" t="s">
        <v>27</v>
      </c>
      <c r="C89">
        <v>3617985</v>
      </c>
      <c r="E89">
        <v>185554</v>
      </c>
      <c r="G89">
        <v>157899</v>
      </c>
      <c r="H89" s="41">
        <f>Table5[[#This Row],[2023]]/$J$2</f>
        <v>3.4989791402224448E-5</v>
      </c>
    </row>
    <row r="90" spans="1:8" x14ac:dyDescent="0.55000000000000004">
      <c r="A90" t="str">
        <f t="shared" ref="A90:A91" si="29">A89</f>
        <v>Greece</v>
      </c>
      <c r="B90" t="s">
        <v>28</v>
      </c>
      <c r="C90">
        <v>175544</v>
      </c>
      <c r="D90">
        <v>154101</v>
      </c>
      <c r="E90">
        <v>70799</v>
      </c>
      <c r="F90">
        <v>66731</v>
      </c>
      <c r="G90">
        <v>43114</v>
      </c>
      <c r="H90">
        <f>Table5[[#This Row],[2023]]/$J$2</f>
        <v>9.5538911995358094E-6</v>
      </c>
    </row>
    <row r="91" spans="1:8" x14ac:dyDescent="0.55000000000000004">
      <c r="A91" t="str">
        <f t="shared" si="29"/>
        <v>Greece</v>
      </c>
      <c r="B91" t="s">
        <v>0</v>
      </c>
      <c r="C91">
        <v>3442441</v>
      </c>
      <c r="D91">
        <v>-154101</v>
      </c>
      <c r="E91">
        <v>114755</v>
      </c>
      <c r="F91">
        <v>-66731</v>
      </c>
      <c r="G91">
        <v>114785</v>
      </c>
      <c r="H91">
        <f>Table5[[#This Row],[2023]]/$J$2</f>
        <v>2.5435900202688636E-5</v>
      </c>
    </row>
    <row r="92" spans="1:8" x14ac:dyDescent="0.55000000000000004">
      <c r="A92" t="s">
        <v>60</v>
      </c>
      <c r="B92" t="s">
        <v>27</v>
      </c>
      <c r="C92">
        <v>21997</v>
      </c>
      <c r="D92">
        <v>68566</v>
      </c>
      <c r="E92">
        <v>135648</v>
      </c>
      <c r="F92">
        <v>68286</v>
      </c>
      <c r="G92">
        <v>126512</v>
      </c>
      <c r="H92" s="41">
        <f>Table5[[#This Row],[2023]]/$J$2</f>
        <v>2.8034556836194145E-5</v>
      </c>
    </row>
    <row r="93" spans="1:8" x14ac:dyDescent="0.55000000000000004">
      <c r="A93" t="str">
        <f t="shared" ref="A93:A94" si="30">A92</f>
        <v>U.S. Minor Outlying Islands</v>
      </c>
      <c r="B93" t="s">
        <v>28</v>
      </c>
      <c r="D93">
        <v>187</v>
      </c>
      <c r="G93">
        <v>12964</v>
      </c>
      <c r="H93">
        <f>Table5[[#This Row],[2023]]/$J$2</f>
        <v>2.8727709215285576E-6</v>
      </c>
    </row>
    <row r="94" spans="1:8" x14ac:dyDescent="0.55000000000000004">
      <c r="A94" t="str">
        <f t="shared" si="30"/>
        <v>U.S. Minor Outlying Islands</v>
      </c>
      <c r="B94" t="s">
        <v>0</v>
      </c>
      <c r="C94">
        <v>21997</v>
      </c>
      <c r="D94">
        <v>68379</v>
      </c>
      <c r="E94">
        <v>135648</v>
      </c>
      <c r="F94">
        <v>68286</v>
      </c>
      <c r="G94">
        <v>113548</v>
      </c>
      <c r="H94">
        <f>Table5[[#This Row],[2023]]/$J$2</f>
        <v>2.5161785914665586E-5</v>
      </c>
    </row>
    <row r="95" spans="1:8" x14ac:dyDescent="0.55000000000000004">
      <c r="A95" t="s">
        <v>174</v>
      </c>
      <c r="B95" t="s">
        <v>27</v>
      </c>
      <c r="C95">
        <v>1102368</v>
      </c>
      <c r="D95">
        <v>819050</v>
      </c>
      <c r="E95">
        <v>1055033</v>
      </c>
      <c r="F95">
        <v>320825</v>
      </c>
      <c r="G95">
        <v>412703</v>
      </c>
      <c r="H95" s="41">
        <f>Table5[[#This Row],[2023]]/$J$2</f>
        <v>9.1453346006448651E-5</v>
      </c>
    </row>
    <row r="96" spans="1:8" x14ac:dyDescent="0.55000000000000004">
      <c r="A96" t="str">
        <f t="shared" ref="A96:A97" si="31">A95</f>
        <v>Poland</v>
      </c>
      <c r="B96" t="s">
        <v>28</v>
      </c>
      <c r="C96">
        <v>491844</v>
      </c>
      <c r="D96">
        <v>694317</v>
      </c>
      <c r="E96">
        <v>681256</v>
      </c>
      <c r="F96">
        <v>1576317</v>
      </c>
      <c r="G96">
        <v>306942</v>
      </c>
      <c r="H96">
        <f>Table5[[#This Row],[2023]]/$J$2</f>
        <v>6.8017128370550636E-5</v>
      </c>
    </row>
    <row r="97" spans="1:8" x14ac:dyDescent="0.55000000000000004">
      <c r="A97" t="str">
        <f t="shared" si="31"/>
        <v>Poland</v>
      </c>
      <c r="B97" t="s">
        <v>0</v>
      </c>
      <c r="C97">
        <v>610524</v>
      </c>
      <c r="D97">
        <v>124733</v>
      </c>
      <c r="E97">
        <v>373777</v>
      </c>
      <c r="F97">
        <v>-1255492</v>
      </c>
      <c r="G97">
        <v>105761</v>
      </c>
      <c r="H97">
        <f>Table5[[#This Row],[2023]]/$J$2</f>
        <v>2.3436217635898009E-5</v>
      </c>
    </row>
    <row r="98" spans="1:8" x14ac:dyDescent="0.55000000000000004">
      <c r="A98" t="s">
        <v>75</v>
      </c>
      <c r="B98" t="s">
        <v>27</v>
      </c>
      <c r="E98">
        <v>112018</v>
      </c>
      <c r="G98">
        <v>133568</v>
      </c>
      <c r="H98" s="41">
        <f>Table5[[#This Row],[2023]]/$J$2</f>
        <v>2.9598138417674048E-5</v>
      </c>
    </row>
    <row r="99" spans="1:8" x14ac:dyDescent="0.55000000000000004">
      <c r="A99" t="str">
        <f t="shared" ref="A99:A100" si="32">A98</f>
        <v>Georgia</v>
      </c>
      <c r="B99" t="s">
        <v>28</v>
      </c>
      <c r="G99">
        <v>30732</v>
      </c>
      <c r="H99">
        <f>Table5[[#This Row],[2023]]/$J$2</f>
        <v>6.8100891669558497E-6</v>
      </c>
    </row>
    <row r="100" spans="1:8" x14ac:dyDescent="0.55000000000000004">
      <c r="A100" t="str">
        <f t="shared" si="32"/>
        <v>Georgia</v>
      </c>
      <c r="B100" t="s">
        <v>0</v>
      </c>
      <c r="E100">
        <v>112018</v>
      </c>
      <c r="G100">
        <v>102836</v>
      </c>
      <c r="H100">
        <f>Table5[[#This Row],[2023]]/$J$2</f>
        <v>2.2788049250718198E-5</v>
      </c>
    </row>
    <row r="101" spans="1:8" x14ac:dyDescent="0.55000000000000004">
      <c r="A101" t="s">
        <v>65</v>
      </c>
      <c r="B101" t="s">
        <v>27</v>
      </c>
      <c r="C101">
        <v>17851</v>
      </c>
      <c r="D101">
        <v>324132</v>
      </c>
      <c r="E101">
        <v>8316</v>
      </c>
      <c r="F101">
        <v>29691</v>
      </c>
      <c r="G101">
        <v>93908</v>
      </c>
      <c r="H101" s="41">
        <f>Table5[[#This Row],[2023]]/$J$2</f>
        <v>2.0809639902723217E-5</v>
      </c>
    </row>
    <row r="102" spans="1:8" x14ac:dyDescent="0.55000000000000004">
      <c r="A102" t="str">
        <f t="shared" ref="A102:A103" si="33">A101</f>
        <v>United Arab Emirates</v>
      </c>
      <c r="B102" t="s">
        <v>28</v>
      </c>
      <c r="C102">
        <v>1740</v>
      </c>
      <c r="D102">
        <v>14886</v>
      </c>
      <c r="F102">
        <v>4361</v>
      </c>
      <c r="G102">
        <v>51</v>
      </c>
      <c r="H102">
        <f>Table5[[#This Row],[2023]]/$J$2</f>
        <v>1.1301397485186395E-8</v>
      </c>
    </row>
    <row r="103" spans="1:8" x14ac:dyDescent="0.55000000000000004">
      <c r="A103" t="str">
        <f t="shared" si="33"/>
        <v>United Arab Emirates</v>
      </c>
      <c r="B103" t="s">
        <v>0</v>
      </c>
      <c r="C103">
        <v>16111</v>
      </c>
      <c r="D103">
        <v>309246</v>
      </c>
      <c r="E103">
        <v>8316</v>
      </c>
      <c r="F103">
        <v>25330</v>
      </c>
      <c r="G103">
        <v>93857</v>
      </c>
      <c r="H103">
        <f>Table5[[#This Row],[2023]]/$J$2</f>
        <v>2.079833850523803E-5</v>
      </c>
    </row>
    <row r="104" spans="1:8" x14ac:dyDescent="0.55000000000000004">
      <c r="A104" t="s">
        <v>52</v>
      </c>
      <c r="B104" t="s">
        <v>27</v>
      </c>
      <c r="C104">
        <v>187023</v>
      </c>
      <c r="D104">
        <v>609546</v>
      </c>
      <c r="E104">
        <v>1338227</v>
      </c>
      <c r="F104">
        <v>299922</v>
      </c>
      <c r="G104">
        <v>95368</v>
      </c>
      <c r="H104" s="41">
        <f>Table5[[#This Row],[2023]]/$J$2</f>
        <v>2.1133170105240317E-5</v>
      </c>
    </row>
    <row r="105" spans="1:8" x14ac:dyDescent="0.55000000000000004">
      <c r="A105" t="str">
        <f t="shared" ref="A105:A106" si="34">A104</f>
        <v>Panama</v>
      </c>
      <c r="B105" t="s">
        <v>28</v>
      </c>
      <c r="C105">
        <v>3675</v>
      </c>
      <c r="D105">
        <v>316</v>
      </c>
      <c r="F105">
        <v>510</v>
      </c>
      <c r="G105">
        <v>18852</v>
      </c>
      <c r="H105">
        <f>Table5[[#This Row],[2023]]/$J$2</f>
        <v>4.1775283409947827E-6</v>
      </c>
    </row>
    <row r="106" spans="1:8" x14ac:dyDescent="0.55000000000000004">
      <c r="A106" t="str">
        <f t="shared" si="34"/>
        <v>Panama</v>
      </c>
      <c r="B106" t="s">
        <v>0</v>
      </c>
      <c r="C106">
        <v>183348</v>
      </c>
      <c r="D106">
        <v>609230</v>
      </c>
      <c r="E106">
        <v>1338227</v>
      </c>
      <c r="F106">
        <v>299412</v>
      </c>
      <c r="G106">
        <v>76516</v>
      </c>
      <c r="H106">
        <f>Table5[[#This Row],[2023]]/$J$2</f>
        <v>1.6955641764245536E-5</v>
      </c>
    </row>
    <row r="107" spans="1:8" x14ac:dyDescent="0.55000000000000004">
      <c r="A107" t="s">
        <v>155</v>
      </c>
      <c r="B107" t="s">
        <v>27</v>
      </c>
      <c r="C107">
        <v>103556</v>
      </c>
      <c r="D107">
        <v>893938</v>
      </c>
      <c r="F107">
        <v>4597</v>
      </c>
      <c r="G107">
        <v>101079</v>
      </c>
      <c r="H107" s="41">
        <f>Table5[[#This Row],[2023]]/$J$2</f>
        <v>2.2398705027552074E-5</v>
      </c>
    </row>
    <row r="108" spans="1:8" x14ac:dyDescent="0.55000000000000004">
      <c r="A108" t="str">
        <f t="shared" ref="A108:A109" si="35">A107</f>
        <v>Dominican Republic</v>
      </c>
      <c r="B108" t="s">
        <v>28</v>
      </c>
      <c r="C108">
        <v>81894</v>
      </c>
      <c r="D108">
        <v>94938</v>
      </c>
      <c r="E108">
        <v>95752</v>
      </c>
      <c r="F108">
        <v>88806</v>
      </c>
      <c r="G108">
        <v>27184</v>
      </c>
      <c r="H108">
        <f>Table5[[#This Row],[2023]]/$J$2</f>
        <v>6.0238664556334705E-6</v>
      </c>
    </row>
    <row r="109" spans="1:8" x14ac:dyDescent="0.55000000000000004">
      <c r="A109" t="str">
        <f t="shared" si="35"/>
        <v>Dominican Republic</v>
      </c>
      <c r="B109" t="s">
        <v>0</v>
      </c>
      <c r="C109">
        <v>21662</v>
      </c>
      <c r="D109">
        <v>799000</v>
      </c>
      <c r="E109">
        <v>-95752</v>
      </c>
      <c r="F109">
        <v>-84209</v>
      </c>
      <c r="G109">
        <v>73895</v>
      </c>
      <c r="H109">
        <f>Table5[[#This Row],[2023]]/$J$2</f>
        <v>1.6374838571918603E-5</v>
      </c>
    </row>
    <row r="110" spans="1:8" x14ac:dyDescent="0.55000000000000004">
      <c r="A110" t="s">
        <v>68</v>
      </c>
      <c r="B110" t="s">
        <v>27</v>
      </c>
      <c r="E110">
        <v>29416</v>
      </c>
      <c r="F110">
        <v>12445</v>
      </c>
      <c r="G110">
        <v>44188</v>
      </c>
      <c r="H110" s="41">
        <f>Table5[[#This Row],[2023]]/$J$2</f>
        <v>9.7918853348120875E-6</v>
      </c>
    </row>
    <row r="111" spans="1:8" x14ac:dyDescent="0.55000000000000004">
      <c r="A111" t="str">
        <f t="shared" ref="A111:A112" si="36">A110</f>
        <v>Saint Kitts and Nevis</v>
      </c>
      <c r="B111" t="s">
        <v>28</v>
      </c>
      <c r="H111">
        <f>Table5[[#This Row],[2023]]/$J$2</f>
        <v>0</v>
      </c>
    </row>
    <row r="112" spans="1:8" x14ac:dyDescent="0.55000000000000004">
      <c r="A112" t="str">
        <f t="shared" si="36"/>
        <v>Saint Kitts and Nevis</v>
      </c>
      <c r="B112" t="s">
        <v>0</v>
      </c>
      <c r="E112">
        <v>29416</v>
      </c>
      <c r="F112">
        <v>12445</v>
      </c>
      <c r="G112">
        <v>44188</v>
      </c>
      <c r="H112">
        <f>Table5[[#This Row],[2023]]/$J$2</f>
        <v>9.7918853348120875E-6</v>
      </c>
    </row>
    <row r="113" spans="1:8" x14ac:dyDescent="0.55000000000000004">
      <c r="A113" t="s">
        <v>58</v>
      </c>
      <c r="B113" t="s">
        <v>27</v>
      </c>
      <c r="C113">
        <v>120930</v>
      </c>
      <c r="D113">
        <v>66485</v>
      </c>
      <c r="F113">
        <v>91800</v>
      </c>
      <c r="G113">
        <v>41950</v>
      </c>
      <c r="H113" s="41">
        <f>Table5[[#This Row],[2023]]/$J$2</f>
        <v>9.2959534216386136E-6</v>
      </c>
    </row>
    <row r="114" spans="1:8" x14ac:dyDescent="0.55000000000000004">
      <c r="A114" t="str">
        <f t="shared" ref="A114:A115" si="37">A113</f>
        <v>Kuwait</v>
      </c>
      <c r="B114" t="s">
        <v>28</v>
      </c>
      <c r="E114">
        <v>8</v>
      </c>
      <c r="H114">
        <f>Table5[[#This Row],[2023]]/$J$2</f>
        <v>0</v>
      </c>
    </row>
    <row r="115" spans="1:8" x14ac:dyDescent="0.55000000000000004">
      <c r="A115" t="str">
        <f t="shared" si="37"/>
        <v>Kuwait</v>
      </c>
      <c r="B115" t="s">
        <v>0</v>
      </c>
      <c r="C115">
        <v>120930</v>
      </c>
      <c r="D115">
        <v>66485</v>
      </c>
      <c r="E115">
        <v>-8</v>
      </c>
      <c r="F115">
        <v>91800</v>
      </c>
      <c r="G115">
        <v>41950</v>
      </c>
      <c r="H115">
        <f>Table5[[#This Row],[2023]]/$J$2</f>
        <v>9.2959534216386136E-6</v>
      </c>
    </row>
    <row r="116" spans="1:8" x14ac:dyDescent="0.55000000000000004">
      <c r="A116" t="s">
        <v>139</v>
      </c>
      <c r="B116" t="s">
        <v>27</v>
      </c>
      <c r="D116">
        <v>3610</v>
      </c>
      <c r="G116">
        <v>39929</v>
      </c>
      <c r="H116" s="41">
        <f>Table5[[#This Row],[2023]]/$J$2</f>
        <v>8.8481078467844634E-6</v>
      </c>
    </row>
    <row r="117" spans="1:8" x14ac:dyDescent="0.55000000000000004">
      <c r="A117" t="str">
        <f t="shared" ref="A117:A118" si="38">A116</f>
        <v>Nicaragua</v>
      </c>
      <c r="B117" t="s">
        <v>28</v>
      </c>
      <c r="C117">
        <v>1214</v>
      </c>
      <c r="D117">
        <v>1350</v>
      </c>
      <c r="E117">
        <v>7595</v>
      </c>
      <c r="F117">
        <v>4086</v>
      </c>
      <c r="G117">
        <v>2966</v>
      </c>
      <c r="H117">
        <f>Table5[[#This Row],[2023]]/$J$2</f>
        <v>6.5725382237378138E-7</v>
      </c>
    </row>
    <row r="118" spans="1:8" x14ac:dyDescent="0.55000000000000004">
      <c r="A118" t="str">
        <f t="shared" si="38"/>
        <v>Nicaragua</v>
      </c>
      <c r="B118" t="s">
        <v>0</v>
      </c>
      <c r="C118">
        <v>-1214</v>
      </c>
      <c r="D118">
        <v>2260</v>
      </c>
      <c r="E118">
        <v>-7595</v>
      </c>
      <c r="F118">
        <v>-4086</v>
      </c>
      <c r="G118">
        <v>36963</v>
      </c>
      <c r="H118">
        <f>Table5[[#This Row],[2023]]/$J$2</f>
        <v>8.1908540244106821E-6</v>
      </c>
    </row>
    <row r="119" spans="1:8" x14ac:dyDescent="0.55000000000000004">
      <c r="A119" t="s">
        <v>71</v>
      </c>
      <c r="B119" t="s">
        <v>27</v>
      </c>
      <c r="C119">
        <v>149663</v>
      </c>
      <c r="F119">
        <v>702</v>
      </c>
      <c r="G119">
        <v>31157</v>
      </c>
      <c r="H119" s="41">
        <f>Table5[[#This Row],[2023]]/$J$2</f>
        <v>6.9042674793324024E-6</v>
      </c>
    </row>
    <row r="120" spans="1:8" x14ac:dyDescent="0.55000000000000004">
      <c r="A120" t="str">
        <f t="shared" ref="A120:A121" si="39">A119</f>
        <v>Cuba</v>
      </c>
      <c r="B120" t="s">
        <v>28</v>
      </c>
      <c r="C120">
        <v>5502</v>
      </c>
      <c r="H120">
        <f>Table5[[#This Row],[2023]]/$J$2</f>
        <v>0</v>
      </c>
    </row>
    <row r="121" spans="1:8" x14ac:dyDescent="0.55000000000000004">
      <c r="A121" t="str">
        <f t="shared" si="39"/>
        <v>Cuba</v>
      </c>
      <c r="B121" t="s">
        <v>0</v>
      </c>
      <c r="C121">
        <v>144161</v>
      </c>
      <c r="F121">
        <v>702</v>
      </c>
      <c r="G121">
        <v>31157</v>
      </c>
      <c r="H121">
        <f>Table5[[#This Row],[2023]]/$J$2</f>
        <v>6.9042674793324024E-6</v>
      </c>
    </row>
    <row r="122" spans="1:8" x14ac:dyDescent="0.55000000000000004">
      <c r="A122" t="s">
        <v>62</v>
      </c>
      <c r="B122" t="s">
        <v>27</v>
      </c>
      <c r="C122">
        <v>500</v>
      </c>
      <c r="E122">
        <v>64619</v>
      </c>
      <c r="F122">
        <v>47725</v>
      </c>
      <c r="G122">
        <v>37680</v>
      </c>
      <c r="H122" s="41">
        <f>Table5[[#This Row],[2023]]/$J$2</f>
        <v>8.3497383772906548E-6</v>
      </c>
    </row>
    <row r="123" spans="1:8" x14ac:dyDescent="0.55000000000000004">
      <c r="A123" t="str">
        <f t="shared" ref="A123:A124" si="40">A122</f>
        <v>Ghana</v>
      </c>
      <c r="B123" t="s">
        <v>28</v>
      </c>
      <c r="C123">
        <v>6519</v>
      </c>
      <c r="D123">
        <v>7163</v>
      </c>
      <c r="E123">
        <v>1827</v>
      </c>
      <c r="F123">
        <v>2604</v>
      </c>
      <c r="G123">
        <v>7910</v>
      </c>
      <c r="H123">
        <f>Table5[[#This Row],[2023]]/$J$2</f>
        <v>1.7528245903494979E-6</v>
      </c>
    </row>
    <row r="124" spans="1:8" x14ac:dyDescent="0.55000000000000004">
      <c r="A124" t="str">
        <f t="shared" si="40"/>
        <v>Ghana</v>
      </c>
      <c r="B124" t="s">
        <v>0</v>
      </c>
      <c r="C124">
        <v>-6019</v>
      </c>
      <c r="D124">
        <v>-7163</v>
      </c>
      <c r="E124">
        <v>62792</v>
      </c>
      <c r="F124">
        <v>45121</v>
      </c>
      <c r="G124">
        <v>29770</v>
      </c>
      <c r="H124">
        <f>Table5[[#This Row],[2023]]/$J$2</f>
        <v>6.5969137869411571E-6</v>
      </c>
    </row>
    <row r="125" spans="1:8" x14ac:dyDescent="0.55000000000000004">
      <c r="A125" t="s">
        <v>85</v>
      </c>
      <c r="B125" t="s">
        <v>27</v>
      </c>
      <c r="C125">
        <v>12715</v>
      </c>
      <c r="G125">
        <v>4299</v>
      </c>
      <c r="H125" s="41">
        <f>Table5[[#This Row],[2023]]/$J$2</f>
        <v>9.5264132919247679E-7</v>
      </c>
    </row>
    <row r="126" spans="1:8" x14ac:dyDescent="0.55000000000000004">
      <c r="A126" t="str">
        <f t="shared" ref="A126:A127" si="41">A125</f>
        <v>Aruba</v>
      </c>
      <c r="B126" t="s">
        <v>28</v>
      </c>
      <c r="H126">
        <f>Table5[[#This Row],[2023]]/$J$2</f>
        <v>0</v>
      </c>
    </row>
    <row r="127" spans="1:8" x14ac:dyDescent="0.55000000000000004">
      <c r="A127" t="str">
        <f t="shared" si="41"/>
        <v>Aruba</v>
      </c>
      <c r="B127" t="s">
        <v>0</v>
      </c>
      <c r="C127">
        <v>12715</v>
      </c>
      <c r="G127">
        <v>4299</v>
      </c>
      <c r="H127">
        <f>Table5[[#This Row],[2023]]/$J$2</f>
        <v>9.5264132919247679E-7</v>
      </c>
    </row>
    <row r="128" spans="1:8" x14ac:dyDescent="0.55000000000000004">
      <c r="A128" t="s">
        <v>133</v>
      </c>
      <c r="B128" t="s">
        <v>27</v>
      </c>
      <c r="G128">
        <v>3488</v>
      </c>
      <c r="H128" s="41">
        <f>Table5[[#This Row],[2023]]/$J$2</f>
        <v>7.7292694957510093E-7</v>
      </c>
    </row>
    <row r="129" spans="1:8" x14ac:dyDescent="0.55000000000000004">
      <c r="A129" t="str">
        <f t="shared" ref="A129:A130" si="42">A128</f>
        <v>Uruguay</v>
      </c>
      <c r="B129" t="s">
        <v>28</v>
      </c>
      <c r="C129">
        <v>262</v>
      </c>
      <c r="D129">
        <v>22</v>
      </c>
      <c r="E129">
        <v>14322</v>
      </c>
      <c r="F129">
        <v>1644</v>
      </c>
      <c r="H129">
        <f>Table5[[#This Row],[2023]]/$J$2</f>
        <v>0</v>
      </c>
    </row>
    <row r="130" spans="1:8" x14ac:dyDescent="0.55000000000000004">
      <c r="A130" t="str">
        <f t="shared" si="42"/>
        <v>Uruguay</v>
      </c>
      <c r="B130" t="s">
        <v>0</v>
      </c>
      <c r="C130">
        <v>-262</v>
      </c>
      <c r="D130">
        <v>-22</v>
      </c>
      <c r="E130">
        <v>-14322</v>
      </c>
      <c r="F130">
        <v>-1644</v>
      </c>
      <c r="G130">
        <v>3488</v>
      </c>
      <c r="H130">
        <f>Table5[[#This Row],[2023]]/$J$2</f>
        <v>7.7292694957510093E-7</v>
      </c>
    </row>
    <row r="131" spans="1:8" x14ac:dyDescent="0.55000000000000004">
      <c r="A131" t="s">
        <v>108</v>
      </c>
      <c r="B131" t="s">
        <v>27</v>
      </c>
      <c r="G131">
        <v>3350</v>
      </c>
      <c r="H131" s="41">
        <f>Table5[[#This Row],[2023]]/$J$2</f>
        <v>7.4234669755636127E-7</v>
      </c>
    </row>
    <row r="132" spans="1:8" x14ac:dyDescent="0.55000000000000004">
      <c r="A132" t="str">
        <f t="shared" ref="A132:A133" si="43">A131</f>
        <v>French Polynesia</v>
      </c>
      <c r="B132" t="s">
        <v>28</v>
      </c>
      <c r="E132">
        <v>708</v>
      </c>
      <c r="H132">
        <f>Table5[[#This Row],[2023]]/$J$2</f>
        <v>0</v>
      </c>
    </row>
    <row r="133" spans="1:8" x14ac:dyDescent="0.55000000000000004">
      <c r="A133" t="str">
        <f t="shared" si="43"/>
        <v>French Polynesia</v>
      </c>
      <c r="B133" t="s">
        <v>0</v>
      </c>
      <c r="E133">
        <v>-708</v>
      </c>
      <c r="G133">
        <v>3350</v>
      </c>
      <c r="H133">
        <f>Table5[[#This Row],[2023]]/$J$2</f>
        <v>7.4234669755636127E-7</v>
      </c>
    </row>
    <row r="134" spans="1:8" x14ac:dyDescent="0.55000000000000004">
      <c r="A134" t="s">
        <v>69</v>
      </c>
      <c r="B134" t="s">
        <v>27</v>
      </c>
      <c r="C134">
        <v>16117</v>
      </c>
      <c r="D134">
        <v>18383</v>
      </c>
      <c r="E134">
        <v>12837</v>
      </c>
      <c r="F134">
        <v>21262</v>
      </c>
      <c r="G134">
        <v>12500</v>
      </c>
      <c r="H134" s="41">
        <f>Table5[[#This Row],[2023]]/$J$2</f>
        <v>2.7699503640162733E-6</v>
      </c>
    </row>
    <row r="135" spans="1:8" x14ac:dyDescent="0.55000000000000004">
      <c r="A135" t="str">
        <f t="shared" ref="A135:A136" si="44">A134</f>
        <v>Bermuda</v>
      </c>
      <c r="B135" t="s">
        <v>28</v>
      </c>
      <c r="C135">
        <v>13</v>
      </c>
      <c r="D135">
        <v>10443</v>
      </c>
      <c r="E135">
        <v>12738</v>
      </c>
      <c r="F135">
        <v>10298</v>
      </c>
      <c r="G135">
        <v>10441</v>
      </c>
      <c r="H135">
        <f>Table5[[#This Row],[2023]]/$J$2</f>
        <v>2.3136841400555129E-6</v>
      </c>
    </row>
    <row r="136" spans="1:8" x14ac:dyDescent="0.55000000000000004">
      <c r="A136" t="str">
        <f t="shared" si="44"/>
        <v>Bermuda</v>
      </c>
      <c r="B136" t="s">
        <v>0</v>
      </c>
      <c r="C136">
        <v>16104</v>
      </c>
      <c r="D136">
        <v>7940</v>
      </c>
      <c r="E136">
        <v>99</v>
      </c>
      <c r="F136">
        <v>10964</v>
      </c>
      <c r="G136">
        <v>2059</v>
      </c>
      <c r="H136">
        <f>Table5[[#This Row],[2023]]/$J$2</f>
        <v>4.5626622396076057E-7</v>
      </c>
    </row>
    <row r="137" spans="1:8" x14ac:dyDescent="0.55000000000000004">
      <c r="A137" t="s">
        <v>61</v>
      </c>
      <c r="B137" t="s">
        <v>27</v>
      </c>
      <c r="C137">
        <v>250878</v>
      </c>
      <c r="D137">
        <v>23587</v>
      </c>
      <c r="F137">
        <v>54373</v>
      </c>
      <c r="H137" s="41">
        <f>Table5[[#This Row],[2023]]/$J$2</f>
        <v>0</v>
      </c>
    </row>
    <row r="138" spans="1:8" x14ac:dyDescent="0.55000000000000004">
      <c r="A138" t="str">
        <f t="shared" ref="A138:A139" si="45">A137</f>
        <v>Angola</v>
      </c>
      <c r="B138" t="s">
        <v>28</v>
      </c>
      <c r="H138">
        <f>Table5[[#This Row],[2023]]/$J$2</f>
        <v>0</v>
      </c>
    </row>
    <row r="139" spans="1:8" x14ac:dyDescent="0.55000000000000004">
      <c r="A139" t="str">
        <f t="shared" si="45"/>
        <v>Angola</v>
      </c>
      <c r="B139" t="s">
        <v>0</v>
      </c>
      <c r="C139">
        <v>250878</v>
      </c>
      <c r="D139">
        <v>23587</v>
      </c>
      <c r="F139">
        <v>54373</v>
      </c>
      <c r="H139">
        <f>Table5[[#This Row],[2023]]/$J$2</f>
        <v>0</v>
      </c>
    </row>
    <row r="140" spans="1:8" x14ac:dyDescent="0.55000000000000004">
      <c r="A140" t="s">
        <v>66</v>
      </c>
      <c r="B140" t="s">
        <v>27</v>
      </c>
      <c r="F140">
        <v>20322</v>
      </c>
      <c r="H140" s="41">
        <f>Table5[[#This Row],[2023]]/$J$2</f>
        <v>0</v>
      </c>
    </row>
    <row r="141" spans="1:8" x14ac:dyDescent="0.55000000000000004">
      <c r="A141" t="str">
        <f t="shared" ref="A141:A142" si="46">A140</f>
        <v>Equatorial Guinea</v>
      </c>
      <c r="B141" t="s">
        <v>28</v>
      </c>
      <c r="H141">
        <f>Table5[[#This Row],[2023]]/$J$2</f>
        <v>0</v>
      </c>
    </row>
    <row r="142" spans="1:8" x14ac:dyDescent="0.55000000000000004">
      <c r="A142" t="str">
        <f t="shared" si="46"/>
        <v>Equatorial Guinea</v>
      </c>
      <c r="B142" t="s">
        <v>0</v>
      </c>
      <c r="F142">
        <v>20322</v>
      </c>
      <c r="H142">
        <f>Table5[[#This Row],[2023]]/$J$2</f>
        <v>0</v>
      </c>
    </row>
    <row r="143" spans="1:8" x14ac:dyDescent="0.55000000000000004">
      <c r="A143" t="s">
        <v>67</v>
      </c>
      <c r="B143" t="s">
        <v>27</v>
      </c>
      <c r="C143">
        <v>5184</v>
      </c>
      <c r="F143">
        <v>13125</v>
      </c>
      <c r="H143" s="41">
        <f>Table5[[#This Row],[2023]]/$J$2</f>
        <v>0</v>
      </c>
    </row>
    <row r="144" spans="1:8" x14ac:dyDescent="0.55000000000000004">
      <c r="A144" t="str">
        <f t="shared" ref="A144:A145" si="47">A143</f>
        <v>Cyprus</v>
      </c>
      <c r="B144" t="s">
        <v>28</v>
      </c>
      <c r="H144">
        <f>Table5[[#This Row],[2023]]/$J$2</f>
        <v>0</v>
      </c>
    </row>
    <row r="145" spans="1:8" x14ac:dyDescent="0.55000000000000004">
      <c r="A145" t="str">
        <f t="shared" si="47"/>
        <v>Cyprus</v>
      </c>
      <c r="B145" t="s">
        <v>0</v>
      </c>
      <c r="C145">
        <v>5184</v>
      </c>
      <c r="F145">
        <v>13125</v>
      </c>
      <c r="H145">
        <f>Table5[[#This Row],[2023]]/$J$2</f>
        <v>0</v>
      </c>
    </row>
    <row r="146" spans="1:8" x14ac:dyDescent="0.55000000000000004">
      <c r="A146" t="s">
        <v>72</v>
      </c>
      <c r="B146" t="s">
        <v>27</v>
      </c>
      <c r="C146">
        <v>193499</v>
      </c>
      <c r="D146">
        <v>1710</v>
      </c>
      <c r="F146">
        <v>284</v>
      </c>
      <c r="H146" s="41">
        <f>Table5[[#This Row],[2023]]/$J$2</f>
        <v>0</v>
      </c>
    </row>
    <row r="147" spans="1:8" x14ac:dyDescent="0.55000000000000004">
      <c r="A147" t="str">
        <f t="shared" ref="A147:A148" si="48">A146</f>
        <v>Russia</v>
      </c>
      <c r="B147" t="s">
        <v>28</v>
      </c>
      <c r="C147">
        <v>38472</v>
      </c>
      <c r="D147">
        <v>46633</v>
      </c>
      <c r="E147">
        <v>68617</v>
      </c>
      <c r="F147">
        <v>55</v>
      </c>
      <c r="H147">
        <f>Table5[[#This Row],[2023]]/$J$2</f>
        <v>0</v>
      </c>
    </row>
    <row r="148" spans="1:8" x14ac:dyDescent="0.55000000000000004">
      <c r="A148" t="str">
        <f t="shared" si="48"/>
        <v>Russia</v>
      </c>
      <c r="B148" t="s">
        <v>0</v>
      </c>
      <c r="C148">
        <v>155027</v>
      </c>
      <c r="D148">
        <v>-44923</v>
      </c>
      <c r="E148">
        <v>-68617</v>
      </c>
      <c r="F148">
        <v>229</v>
      </c>
      <c r="H148">
        <f>Table5[[#This Row],[2023]]/$J$2</f>
        <v>0</v>
      </c>
    </row>
    <row r="149" spans="1:8" x14ac:dyDescent="0.55000000000000004">
      <c r="A149" t="s">
        <v>74</v>
      </c>
      <c r="B149" t="s">
        <v>27</v>
      </c>
      <c r="D149">
        <v>545286</v>
      </c>
      <c r="E149">
        <v>114727</v>
      </c>
      <c r="H149" s="41">
        <f>Table5[[#This Row],[2023]]/$J$2</f>
        <v>0</v>
      </c>
    </row>
    <row r="150" spans="1:8" x14ac:dyDescent="0.55000000000000004">
      <c r="A150" t="str">
        <f t="shared" ref="A150:A151" si="49">A149</f>
        <v>Comoros</v>
      </c>
      <c r="B150" t="s">
        <v>28</v>
      </c>
      <c r="H150">
        <f>Table5[[#This Row],[2023]]/$J$2</f>
        <v>0</v>
      </c>
    </row>
    <row r="151" spans="1:8" x14ac:dyDescent="0.55000000000000004">
      <c r="A151" t="str">
        <f t="shared" si="49"/>
        <v>Comoros</v>
      </c>
      <c r="B151" t="s">
        <v>0</v>
      </c>
      <c r="D151">
        <v>545286</v>
      </c>
      <c r="E151">
        <v>114727</v>
      </c>
      <c r="H151">
        <f>Table5[[#This Row],[2023]]/$J$2</f>
        <v>0</v>
      </c>
    </row>
    <row r="152" spans="1:8" x14ac:dyDescent="0.55000000000000004">
      <c r="A152" t="s">
        <v>76</v>
      </c>
      <c r="B152" t="s">
        <v>27</v>
      </c>
      <c r="C152">
        <v>45807</v>
      </c>
      <c r="D152">
        <v>135194</v>
      </c>
      <c r="E152">
        <v>79245</v>
      </c>
      <c r="H152" s="41">
        <f>Table5[[#This Row],[2023]]/$J$2</f>
        <v>0</v>
      </c>
    </row>
    <row r="153" spans="1:8" x14ac:dyDescent="0.55000000000000004">
      <c r="A153" t="str">
        <f t="shared" ref="A153:A154" si="50">A152</f>
        <v>Saint Vincent and the Grenadines</v>
      </c>
      <c r="B153" t="s">
        <v>28</v>
      </c>
      <c r="H153">
        <f>Table5[[#This Row],[2023]]/$J$2</f>
        <v>0</v>
      </c>
    </row>
    <row r="154" spans="1:8" x14ac:dyDescent="0.55000000000000004">
      <c r="A154" t="str">
        <f t="shared" si="50"/>
        <v>Saint Vincent and the Grenadines</v>
      </c>
      <c r="B154" t="s">
        <v>0</v>
      </c>
      <c r="C154">
        <v>45807</v>
      </c>
      <c r="D154">
        <v>135194</v>
      </c>
      <c r="E154">
        <v>79245</v>
      </c>
      <c r="H154">
        <f>Table5[[#This Row],[2023]]/$J$2</f>
        <v>0</v>
      </c>
    </row>
    <row r="155" spans="1:8" x14ac:dyDescent="0.55000000000000004">
      <c r="A155" t="s">
        <v>78</v>
      </c>
      <c r="B155" t="s">
        <v>27</v>
      </c>
      <c r="E155">
        <v>10868</v>
      </c>
      <c r="H155" s="41">
        <f>Table5[[#This Row],[2023]]/$J$2</f>
        <v>0</v>
      </c>
    </row>
    <row r="156" spans="1:8" x14ac:dyDescent="0.55000000000000004">
      <c r="A156" t="str">
        <f t="shared" ref="A156:A157" si="51">A155</f>
        <v>Saint Helena</v>
      </c>
      <c r="B156" t="s">
        <v>28</v>
      </c>
      <c r="H156">
        <f>Table5[[#This Row],[2023]]/$J$2</f>
        <v>0</v>
      </c>
    </row>
    <row r="157" spans="1:8" x14ac:dyDescent="0.55000000000000004">
      <c r="A157" t="str">
        <f t="shared" si="51"/>
        <v>Saint Helena</v>
      </c>
      <c r="B157" t="s">
        <v>0</v>
      </c>
      <c r="E157">
        <v>10868</v>
      </c>
      <c r="H157">
        <f>Table5[[#This Row],[2023]]/$J$2</f>
        <v>0</v>
      </c>
    </row>
    <row r="158" spans="1:8" x14ac:dyDescent="0.55000000000000004">
      <c r="A158" t="s">
        <v>79</v>
      </c>
      <c r="B158" t="s">
        <v>27</v>
      </c>
      <c r="C158">
        <v>15040</v>
      </c>
      <c r="D158">
        <v>1450</v>
      </c>
      <c r="E158">
        <v>5886</v>
      </c>
      <c r="H158" s="41">
        <f>Table5[[#This Row],[2023]]/$J$2</f>
        <v>0</v>
      </c>
    </row>
    <row r="159" spans="1:8" x14ac:dyDescent="0.55000000000000004">
      <c r="A159" t="str">
        <f t="shared" ref="A159:A160" si="52">A158</f>
        <v>Brunei Darussalam</v>
      </c>
      <c r="B159" t="s">
        <v>28</v>
      </c>
      <c r="H159">
        <f>Table5[[#This Row],[2023]]/$J$2</f>
        <v>0</v>
      </c>
    </row>
    <row r="160" spans="1:8" x14ac:dyDescent="0.55000000000000004">
      <c r="A160" t="str">
        <f t="shared" si="52"/>
        <v>Brunei Darussalam</v>
      </c>
      <c r="B160" t="s">
        <v>0</v>
      </c>
      <c r="C160">
        <v>15040</v>
      </c>
      <c r="D160">
        <v>1450</v>
      </c>
      <c r="E160">
        <v>5886</v>
      </c>
      <c r="H160">
        <f>Table5[[#This Row],[2023]]/$J$2</f>
        <v>0</v>
      </c>
    </row>
    <row r="161" spans="1:8" x14ac:dyDescent="0.55000000000000004">
      <c r="A161" t="s">
        <v>80</v>
      </c>
      <c r="B161" t="s">
        <v>27</v>
      </c>
      <c r="D161">
        <v>1481</v>
      </c>
      <c r="E161">
        <v>5141</v>
      </c>
      <c r="H161" s="41">
        <f>Table5[[#This Row],[2023]]/$J$2</f>
        <v>0</v>
      </c>
    </row>
    <row r="162" spans="1:8" x14ac:dyDescent="0.55000000000000004">
      <c r="A162" t="str">
        <f t="shared" ref="A162:A163" si="53">A161</f>
        <v>Saint Pierre-Miquelon</v>
      </c>
      <c r="B162" t="s">
        <v>28</v>
      </c>
      <c r="H162">
        <f>Table5[[#This Row],[2023]]/$J$2</f>
        <v>0</v>
      </c>
    </row>
    <row r="163" spans="1:8" x14ac:dyDescent="0.55000000000000004">
      <c r="A163" t="str">
        <f t="shared" si="53"/>
        <v>Saint Pierre-Miquelon</v>
      </c>
      <c r="B163" t="s">
        <v>0</v>
      </c>
      <c r="D163">
        <v>1481</v>
      </c>
      <c r="E163">
        <v>5141</v>
      </c>
      <c r="H163">
        <f>Table5[[#This Row],[2023]]/$J$2</f>
        <v>0</v>
      </c>
    </row>
    <row r="164" spans="1:8" x14ac:dyDescent="0.55000000000000004">
      <c r="A164" t="s">
        <v>81</v>
      </c>
      <c r="B164" t="s">
        <v>27</v>
      </c>
      <c r="D164">
        <v>2421</v>
      </c>
      <c r="E164">
        <v>865</v>
      </c>
      <c r="H164" s="41">
        <f>Table5[[#This Row],[2023]]/$J$2</f>
        <v>0</v>
      </c>
    </row>
    <row r="165" spans="1:8" x14ac:dyDescent="0.55000000000000004">
      <c r="A165" t="str">
        <f t="shared" ref="A165:A166" si="54">A164</f>
        <v>Anguilla</v>
      </c>
      <c r="B165" t="s">
        <v>28</v>
      </c>
      <c r="H165">
        <f>Table5[[#This Row],[2023]]/$J$2</f>
        <v>0</v>
      </c>
    </row>
    <row r="166" spans="1:8" x14ac:dyDescent="0.55000000000000004">
      <c r="A166" t="str">
        <f t="shared" si="54"/>
        <v>Anguilla</v>
      </c>
      <c r="B166" t="s">
        <v>0</v>
      </c>
      <c r="D166">
        <v>2421</v>
      </c>
      <c r="E166">
        <v>865</v>
      </c>
      <c r="H166">
        <f>Table5[[#This Row],[2023]]/$J$2</f>
        <v>0</v>
      </c>
    </row>
    <row r="167" spans="1:8" x14ac:dyDescent="0.55000000000000004">
      <c r="A167" t="s">
        <v>82</v>
      </c>
      <c r="B167" t="s">
        <v>27</v>
      </c>
      <c r="C167">
        <v>280183</v>
      </c>
      <c r="D167">
        <v>144192</v>
      </c>
      <c r="H167" s="41">
        <f>Table5[[#This Row],[2023]]/$J$2</f>
        <v>0</v>
      </c>
    </row>
    <row r="168" spans="1:8" x14ac:dyDescent="0.55000000000000004">
      <c r="A168" t="str">
        <f t="shared" ref="A168:A169" si="55">A167</f>
        <v>Chad</v>
      </c>
      <c r="B168" t="s">
        <v>28</v>
      </c>
      <c r="H168">
        <f>Table5[[#This Row],[2023]]/$J$2</f>
        <v>0</v>
      </c>
    </row>
    <row r="169" spans="1:8" x14ac:dyDescent="0.55000000000000004">
      <c r="A169" t="str">
        <f t="shared" si="55"/>
        <v>Chad</v>
      </c>
      <c r="B169" t="s">
        <v>0</v>
      </c>
      <c r="C169">
        <v>280183</v>
      </c>
      <c r="D169">
        <v>144192</v>
      </c>
      <c r="H169">
        <f>Table5[[#This Row],[2023]]/$J$2</f>
        <v>0</v>
      </c>
    </row>
    <row r="170" spans="1:8" x14ac:dyDescent="0.55000000000000004">
      <c r="A170" t="s">
        <v>83</v>
      </c>
      <c r="B170" t="s">
        <v>27</v>
      </c>
      <c r="C170">
        <v>192319</v>
      </c>
      <c r="H170" s="41">
        <f>Table5[[#This Row],[2023]]/$J$2</f>
        <v>0</v>
      </c>
    </row>
    <row r="171" spans="1:8" x14ac:dyDescent="0.55000000000000004">
      <c r="A171" t="str">
        <f t="shared" ref="A171:A172" si="56">A170</f>
        <v>Christmas Island</v>
      </c>
      <c r="B171" t="s">
        <v>28</v>
      </c>
      <c r="H171">
        <f>Table5[[#This Row],[2023]]/$J$2</f>
        <v>0</v>
      </c>
    </row>
    <row r="172" spans="1:8" x14ac:dyDescent="0.55000000000000004">
      <c r="A172" t="str">
        <f t="shared" si="56"/>
        <v>Christmas Island</v>
      </c>
      <c r="B172" t="s">
        <v>0</v>
      </c>
      <c r="C172">
        <v>192319</v>
      </c>
      <c r="H172">
        <f>Table5[[#This Row],[2023]]/$J$2</f>
        <v>0</v>
      </c>
    </row>
    <row r="173" spans="1:8" x14ac:dyDescent="0.55000000000000004">
      <c r="A173" t="s">
        <v>84</v>
      </c>
      <c r="B173" t="s">
        <v>27</v>
      </c>
      <c r="C173">
        <v>25092</v>
      </c>
      <c r="H173" s="41">
        <f>Table5[[#This Row],[2023]]/$J$2</f>
        <v>0</v>
      </c>
    </row>
    <row r="174" spans="1:8" x14ac:dyDescent="0.55000000000000004">
      <c r="A174" t="str">
        <f t="shared" ref="A174:A175" si="57">A173</f>
        <v>Gabon</v>
      </c>
      <c r="B174" t="s">
        <v>28</v>
      </c>
      <c r="H174">
        <f>Table5[[#This Row],[2023]]/$J$2</f>
        <v>0</v>
      </c>
    </row>
    <row r="175" spans="1:8" x14ac:dyDescent="0.55000000000000004">
      <c r="A175" t="str">
        <f t="shared" si="57"/>
        <v>Gabon</v>
      </c>
      <c r="B175" t="s">
        <v>0</v>
      </c>
      <c r="C175">
        <v>25092</v>
      </c>
      <c r="H175">
        <f>Table5[[#This Row],[2023]]/$J$2</f>
        <v>0</v>
      </c>
    </row>
    <row r="176" spans="1:8" x14ac:dyDescent="0.55000000000000004">
      <c r="A176" t="s">
        <v>87</v>
      </c>
      <c r="B176" t="s">
        <v>27</v>
      </c>
      <c r="C176">
        <v>2465</v>
      </c>
      <c r="H176" s="41">
        <f>Table5[[#This Row],[2023]]/$J$2</f>
        <v>0</v>
      </c>
    </row>
    <row r="177" spans="1:8" x14ac:dyDescent="0.55000000000000004">
      <c r="A177" t="str">
        <f t="shared" ref="A177:A178" si="58">A176</f>
        <v>Liberia</v>
      </c>
      <c r="B177" t="s">
        <v>28</v>
      </c>
      <c r="H177">
        <f>Table5[[#This Row],[2023]]/$J$2</f>
        <v>0</v>
      </c>
    </row>
    <row r="178" spans="1:8" x14ac:dyDescent="0.55000000000000004">
      <c r="A178" t="str">
        <f t="shared" si="58"/>
        <v>Liberia</v>
      </c>
      <c r="B178" t="s">
        <v>0</v>
      </c>
      <c r="C178">
        <v>2465</v>
      </c>
      <c r="H178">
        <f>Table5[[#This Row],[2023]]/$J$2</f>
        <v>0</v>
      </c>
    </row>
    <row r="179" spans="1:8" x14ac:dyDescent="0.55000000000000004">
      <c r="A179" t="s">
        <v>88</v>
      </c>
      <c r="B179" t="s">
        <v>27</v>
      </c>
      <c r="C179">
        <v>2852</v>
      </c>
      <c r="H179" s="41">
        <f>Table5[[#This Row],[2023]]/$J$2</f>
        <v>0</v>
      </c>
    </row>
    <row r="180" spans="1:8" x14ac:dyDescent="0.55000000000000004">
      <c r="A180" t="str">
        <f t="shared" ref="A180:A181" si="59">A179</f>
        <v>Suriname</v>
      </c>
      <c r="B180" t="s">
        <v>28</v>
      </c>
      <c r="C180">
        <v>1628</v>
      </c>
      <c r="H180">
        <f>Table5[[#This Row],[2023]]/$J$2</f>
        <v>0</v>
      </c>
    </row>
    <row r="181" spans="1:8" x14ac:dyDescent="0.55000000000000004">
      <c r="A181" t="str">
        <f t="shared" si="59"/>
        <v>Suriname</v>
      </c>
      <c r="B181" t="s">
        <v>0</v>
      </c>
      <c r="C181">
        <v>1224</v>
      </c>
      <c r="H181">
        <f>Table5[[#This Row],[2023]]/$J$2</f>
        <v>0</v>
      </c>
    </row>
    <row r="182" spans="1:8" x14ac:dyDescent="0.55000000000000004">
      <c r="A182" t="s">
        <v>91</v>
      </c>
      <c r="B182" t="s">
        <v>27</v>
      </c>
      <c r="H182" s="41">
        <f>Table5[[#This Row],[2023]]/$J$2</f>
        <v>0</v>
      </c>
    </row>
    <row r="183" spans="1:8" x14ac:dyDescent="0.55000000000000004">
      <c r="A183" t="str">
        <f t="shared" ref="A183:A184" si="60">A182</f>
        <v>Sierra Leone</v>
      </c>
      <c r="B183" t="s">
        <v>28</v>
      </c>
      <c r="C183">
        <v>1</v>
      </c>
      <c r="H183">
        <f>Table5[[#This Row],[2023]]/$J$2</f>
        <v>0</v>
      </c>
    </row>
    <row r="184" spans="1:8" x14ac:dyDescent="0.55000000000000004">
      <c r="A184" t="str">
        <f t="shared" si="60"/>
        <v>Sierra Leone</v>
      </c>
      <c r="B184" t="s">
        <v>0</v>
      </c>
      <c r="C184">
        <v>-1</v>
      </c>
      <c r="H184">
        <f>Table5[[#This Row],[2023]]/$J$2</f>
        <v>0</v>
      </c>
    </row>
    <row r="185" spans="1:8" x14ac:dyDescent="0.55000000000000004">
      <c r="A185" t="s">
        <v>92</v>
      </c>
      <c r="B185" t="s">
        <v>27</v>
      </c>
      <c r="H185" s="41">
        <f>Table5[[#This Row],[2023]]/$J$2</f>
        <v>0</v>
      </c>
    </row>
    <row r="186" spans="1:8" x14ac:dyDescent="0.55000000000000004">
      <c r="A186" t="str">
        <f t="shared" ref="A186:A187" si="61">A185</f>
        <v>Greenland</v>
      </c>
      <c r="B186" t="s">
        <v>28</v>
      </c>
      <c r="C186">
        <v>20</v>
      </c>
      <c r="H186">
        <f>Table5[[#This Row],[2023]]/$J$2</f>
        <v>0</v>
      </c>
    </row>
    <row r="187" spans="1:8" x14ac:dyDescent="0.55000000000000004">
      <c r="A187" t="str">
        <f t="shared" si="61"/>
        <v>Greenland</v>
      </c>
      <c r="B187" t="s">
        <v>0</v>
      </c>
      <c r="C187">
        <v>-20</v>
      </c>
      <c r="H187">
        <f>Table5[[#This Row],[2023]]/$J$2</f>
        <v>0</v>
      </c>
    </row>
    <row r="188" spans="1:8" x14ac:dyDescent="0.55000000000000004">
      <c r="A188" t="s">
        <v>93</v>
      </c>
      <c r="B188" t="s">
        <v>27</v>
      </c>
      <c r="H188" s="41">
        <f>Table5[[#This Row],[2023]]/$J$2</f>
        <v>0</v>
      </c>
    </row>
    <row r="189" spans="1:8" x14ac:dyDescent="0.55000000000000004">
      <c r="A189" t="str">
        <f t="shared" ref="A189:A190" si="62">A188</f>
        <v>Grenada</v>
      </c>
      <c r="B189" t="s">
        <v>28</v>
      </c>
      <c r="C189">
        <v>25</v>
      </c>
      <c r="H189">
        <f>Table5[[#This Row],[2023]]/$J$2</f>
        <v>0</v>
      </c>
    </row>
    <row r="190" spans="1:8" x14ac:dyDescent="0.55000000000000004">
      <c r="A190" t="str">
        <f t="shared" si="62"/>
        <v>Grenada</v>
      </c>
      <c r="B190" t="s">
        <v>0</v>
      </c>
      <c r="C190">
        <v>-25</v>
      </c>
      <c r="H190">
        <f>Table5[[#This Row],[2023]]/$J$2</f>
        <v>0</v>
      </c>
    </row>
    <row r="191" spans="1:8" x14ac:dyDescent="0.55000000000000004">
      <c r="A191" t="s">
        <v>94</v>
      </c>
      <c r="B191" t="s">
        <v>27</v>
      </c>
      <c r="H191" s="41">
        <f>Table5[[#This Row],[2023]]/$J$2</f>
        <v>0</v>
      </c>
    </row>
    <row r="192" spans="1:8" x14ac:dyDescent="0.55000000000000004">
      <c r="A192" t="str">
        <f t="shared" ref="A192:A193" si="63">A191</f>
        <v>Guam</v>
      </c>
      <c r="B192" t="s">
        <v>28</v>
      </c>
      <c r="C192">
        <v>44</v>
      </c>
      <c r="H192">
        <f>Table5[[#This Row],[2023]]/$J$2</f>
        <v>0</v>
      </c>
    </row>
    <row r="193" spans="1:8" x14ac:dyDescent="0.55000000000000004">
      <c r="A193" t="str">
        <f t="shared" si="63"/>
        <v>Guam</v>
      </c>
      <c r="B193" t="s">
        <v>0</v>
      </c>
      <c r="C193">
        <v>-44</v>
      </c>
      <c r="H193">
        <f>Table5[[#This Row],[2023]]/$J$2</f>
        <v>0</v>
      </c>
    </row>
    <row r="194" spans="1:8" x14ac:dyDescent="0.55000000000000004">
      <c r="A194" t="s">
        <v>95</v>
      </c>
      <c r="B194" t="s">
        <v>27</v>
      </c>
      <c r="H194" s="41">
        <f>Table5[[#This Row],[2023]]/$J$2</f>
        <v>0</v>
      </c>
    </row>
    <row r="195" spans="1:8" x14ac:dyDescent="0.55000000000000004">
      <c r="A195" t="str">
        <f t="shared" ref="A195:A196" si="64">A194</f>
        <v>Mauritania</v>
      </c>
      <c r="B195" t="s">
        <v>28</v>
      </c>
      <c r="C195">
        <v>1495</v>
      </c>
      <c r="H195">
        <f>Table5[[#This Row],[2023]]/$J$2</f>
        <v>0</v>
      </c>
    </row>
    <row r="196" spans="1:8" x14ac:dyDescent="0.55000000000000004">
      <c r="A196" t="str">
        <f t="shared" si="64"/>
        <v>Mauritania</v>
      </c>
      <c r="B196" t="s">
        <v>0</v>
      </c>
      <c r="C196">
        <v>-1495</v>
      </c>
      <c r="H196">
        <f>Table5[[#This Row],[2023]]/$J$2</f>
        <v>0</v>
      </c>
    </row>
    <row r="197" spans="1:8" x14ac:dyDescent="0.55000000000000004">
      <c r="A197" t="s">
        <v>98</v>
      </c>
      <c r="B197" t="s">
        <v>27</v>
      </c>
      <c r="H197" s="41">
        <f>Table5[[#This Row],[2023]]/$J$2</f>
        <v>0</v>
      </c>
    </row>
    <row r="198" spans="1:8" x14ac:dyDescent="0.55000000000000004">
      <c r="A198" t="str">
        <f t="shared" ref="A198:A199" si="65">A197</f>
        <v>Cameroon</v>
      </c>
      <c r="B198" t="s">
        <v>28</v>
      </c>
      <c r="D198">
        <v>118</v>
      </c>
      <c r="H198">
        <f>Table5[[#This Row],[2023]]/$J$2</f>
        <v>0</v>
      </c>
    </row>
    <row r="199" spans="1:8" x14ac:dyDescent="0.55000000000000004">
      <c r="A199" t="str">
        <f t="shared" si="65"/>
        <v>Cameroon</v>
      </c>
      <c r="B199" t="s">
        <v>0</v>
      </c>
      <c r="D199">
        <v>-118</v>
      </c>
      <c r="H199">
        <f>Table5[[#This Row],[2023]]/$J$2</f>
        <v>0</v>
      </c>
    </row>
    <row r="200" spans="1:8" x14ac:dyDescent="0.55000000000000004">
      <c r="A200" t="s">
        <v>99</v>
      </c>
      <c r="B200" t="s">
        <v>27</v>
      </c>
      <c r="H200" s="41">
        <f>Table5[[#This Row],[2023]]/$J$2</f>
        <v>0</v>
      </c>
    </row>
    <row r="201" spans="1:8" x14ac:dyDescent="0.55000000000000004">
      <c r="A201" t="str">
        <f t="shared" ref="A201:A202" si="66">A200</f>
        <v>Luxembourg</v>
      </c>
      <c r="B201" t="s">
        <v>28</v>
      </c>
      <c r="D201">
        <v>159</v>
      </c>
      <c r="H201">
        <f>Table5[[#This Row],[2023]]/$J$2</f>
        <v>0</v>
      </c>
    </row>
    <row r="202" spans="1:8" x14ac:dyDescent="0.55000000000000004">
      <c r="A202" t="str">
        <f t="shared" si="66"/>
        <v>Luxembourg</v>
      </c>
      <c r="B202" t="s">
        <v>0</v>
      </c>
      <c r="D202">
        <v>-159</v>
      </c>
      <c r="H202">
        <f>Table5[[#This Row],[2023]]/$J$2</f>
        <v>0</v>
      </c>
    </row>
    <row r="203" spans="1:8" x14ac:dyDescent="0.55000000000000004">
      <c r="A203" t="s">
        <v>100</v>
      </c>
      <c r="B203" t="s">
        <v>27</v>
      </c>
      <c r="H203" s="41">
        <f>Table5[[#This Row],[2023]]/$J$2</f>
        <v>0</v>
      </c>
    </row>
    <row r="204" spans="1:8" x14ac:dyDescent="0.55000000000000004">
      <c r="A204" t="str">
        <f t="shared" ref="A204:A205" si="67">A203</f>
        <v>Zimbabwe</v>
      </c>
      <c r="B204" t="s">
        <v>28</v>
      </c>
      <c r="D204">
        <v>172</v>
      </c>
      <c r="H204">
        <f>Table5[[#This Row],[2023]]/$J$2</f>
        <v>0</v>
      </c>
    </row>
    <row r="205" spans="1:8" x14ac:dyDescent="0.55000000000000004">
      <c r="A205" t="str">
        <f t="shared" si="67"/>
        <v>Zimbabwe</v>
      </c>
      <c r="B205" t="s">
        <v>0</v>
      </c>
      <c r="D205">
        <v>-172</v>
      </c>
      <c r="H205">
        <f>Table5[[#This Row],[2023]]/$J$2</f>
        <v>0</v>
      </c>
    </row>
    <row r="206" spans="1:8" x14ac:dyDescent="0.55000000000000004">
      <c r="A206" t="s">
        <v>101</v>
      </c>
      <c r="B206" t="s">
        <v>27</v>
      </c>
      <c r="H206" s="41">
        <f>Table5[[#This Row],[2023]]/$J$2</f>
        <v>0</v>
      </c>
    </row>
    <row r="207" spans="1:8" x14ac:dyDescent="0.55000000000000004">
      <c r="A207" t="str">
        <f t="shared" ref="A207:A208" si="68">A206</f>
        <v>American Samoa</v>
      </c>
      <c r="B207" t="s">
        <v>28</v>
      </c>
      <c r="E207">
        <v>12</v>
      </c>
      <c r="H207">
        <f>Table5[[#This Row],[2023]]/$J$2</f>
        <v>0</v>
      </c>
    </row>
    <row r="208" spans="1:8" x14ac:dyDescent="0.55000000000000004">
      <c r="A208" t="str">
        <f t="shared" si="68"/>
        <v>American Samoa</v>
      </c>
      <c r="B208" t="s">
        <v>0</v>
      </c>
      <c r="E208">
        <v>-12</v>
      </c>
      <c r="H208">
        <f>Table5[[#This Row],[2023]]/$J$2</f>
        <v>0</v>
      </c>
    </row>
    <row r="209" spans="1:8" x14ac:dyDescent="0.55000000000000004">
      <c r="A209" t="s">
        <v>102</v>
      </c>
      <c r="B209" t="s">
        <v>27</v>
      </c>
      <c r="H209" s="41">
        <f>Table5[[#This Row],[2023]]/$J$2</f>
        <v>0</v>
      </c>
    </row>
    <row r="210" spans="1:8" x14ac:dyDescent="0.55000000000000004">
      <c r="A210" t="str">
        <f t="shared" ref="A210:A211" si="69">A209</f>
        <v>Timor-Leste</v>
      </c>
      <c r="B210" t="s">
        <v>28</v>
      </c>
      <c r="E210">
        <v>14</v>
      </c>
      <c r="H210">
        <f>Table5[[#This Row],[2023]]/$J$2</f>
        <v>0</v>
      </c>
    </row>
    <row r="211" spans="1:8" x14ac:dyDescent="0.55000000000000004">
      <c r="A211" t="str">
        <f t="shared" si="69"/>
        <v>Timor-Leste</v>
      </c>
      <c r="B211" t="s">
        <v>0</v>
      </c>
      <c r="E211">
        <v>-14</v>
      </c>
      <c r="H211">
        <f>Table5[[#This Row],[2023]]/$J$2</f>
        <v>0</v>
      </c>
    </row>
    <row r="212" spans="1:8" x14ac:dyDescent="0.55000000000000004">
      <c r="A212" t="s">
        <v>107</v>
      </c>
      <c r="B212" t="s">
        <v>27</v>
      </c>
      <c r="H212" s="41">
        <f>Table5[[#This Row],[2023]]/$J$2</f>
        <v>0</v>
      </c>
    </row>
    <row r="213" spans="1:8" x14ac:dyDescent="0.55000000000000004">
      <c r="A213" t="str">
        <f t="shared" ref="A213:A214" si="70">A212</f>
        <v>Burundi</v>
      </c>
      <c r="B213" t="s">
        <v>28</v>
      </c>
      <c r="D213">
        <v>1461</v>
      </c>
      <c r="E213">
        <v>283</v>
      </c>
      <c r="H213">
        <f>Table5[[#This Row],[2023]]/$J$2</f>
        <v>0</v>
      </c>
    </row>
    <row r="214" spans="1:8" x14ac:dyDescent="0.55000000000000004">
      <c r="A214" t="str">
        <f t="shared" si="70"/>
        <v>Burundi</v>
      </c>
      <c r="B214" t="s">
        <v>0</v>
      </c>
      <c r="D214">
        <v>-1461</v>
      </c>
      <c r="E214">
        <v>-283</v>
      </c>
      <c r="H214">
        <f>Table5[[#This Row],[2023]]/$J$2</f>
        <v>0</v>
      </c>
    </row>
    <row r="215" spans="1:8" x14ac:dyDescent="0.55000000000000004">
      <c r="A215" t="s">
        <v>113</v>
      </c>
      <c r="B215" t="s">
        <v>27</v>
      </c>
      <c r="H215" s="41">
        <f>Table5[[#This Row],[2023]]/$J$2</f>
        <v>0</v>
      </c>
    </row>
    <row r="216" spans="1:8" x14ac:dyDescent="0.55000000000000004">
      <c r="A216" t="str">
        <f t="shared" ref="A216:A217" si="71">A215</f>
        <v>Iran</v>
      </c>
      <c r="B216" t="s">
        <v>28</v>
      </c>
      <c r="D216">
        <v>1860</v>
      </c>
      <c r="F216">
        <v>26</v>
      </c>
      <c r="H216">
        <f>Table5[[#This Row],[2023]]/$J$2</f>
        <v>0</v>
      </c>
    </row>
    <row r="217" spans="1:8" x14ac:dyDescent="0.55000000000000004">
      <c r="A217" t="str">
        <f t="shared" si="71"/>
        <v>Iran</v>
      </c>
      <c r="B217" t="s">
        <v>0</v>
      </c>
      <c r="D217">
        <v>-1860</v>
      </c>
      <c r="F217">
        <v>-26</v>
      </c>
      <c r="H217">
        <f>Table5[[#This Row],[2023]]/$J$2</f>
        <v>0</v>
      </c>
    </row>
    <row r="218" spans="1:8" x14ac:dyDescent="0.55000000000000004">
      <c r="A218" t="s">
        <v>116</v>
      </c>
      <c r="B218" t="s">
        <v>27</v>
      </c>
      <c r="H218" s="41">
        <f>Table5[[#This Row],[2023]]/$J$2</f>
        <v>0</v>
      </c>
    </row>
    <row r="219" spans="1:8" x14ac:dyDescent="0.55000000000000004">
      <c r="A219" t="str">
        <f t="shared" ref="A219:A220" si="72">A218</f>
        <v>Cayman Islands</v>
      </c>
      <c r="B219" t="s">
        <v>28</v>
      </c>
      <c r="F219">
        <v>101</v>
      </c>
      <c r="H219">
        <f>Table5[[#This Row],[2023]]/$J$2</f>
        <v>0</v>
      </c>
    </row>
    <row r="220" spans="1:8" x14ac:dyDescent="0.55000000000000004">
      <c r="A220" t="str">
        <f t="shared" si="72"/>
        <v>Cayman Islands</v>
      </c>
      <c r="B220" t="s">
        <v>0</v>
      </c>
      <c r="F220">
        <v>-101</v>
      </c>
      <c r="H220">
        <f>Table5[[#This Row],[2023]]/$J$2</f>
        <v>0</v>
      </c>
    </row>
    <row r="221" spans="1:8" x14ac:dyDescent="0.55000000000000004">
      <c r="A221" t="s">
        <v>121</v>
      </c>
      <c r="B221" t="s">
        <v>27</v>
      </c>
      <c r="H221" s="41">
        <f>Table5[[#This Row],[2023]]/$J$2</f>
        <v>0</v>
      </c>
    </row>
    <row r="222" spans="1:8" x14ac:dyDescent="0.55000000000000004">
      <c r="A222" t="str">
        <f t="shared" ref="A222:A223" si="73">A221</f>
        <v>Rwanda</v>
      </c>
      <c r="B222" t="s">
        <v>28</v>
      </c>
      <c r="C222">
        <v>2413</v>
      </c>
      <c r="D222">
        <v>192</v>
      </c>
      <c r="E222">
        <v>1098</v>
      </c>
      <c r="F222">
        <v>243</v>
      </c>
      <c r="H222">
        <f>Table5[[#This Row],[2023]]/$J$2</f>
        <v>0</v>
      </c>
    </row>
    <row r="223" spans="1:8" x14ac:dyDescent="0.55000000000000004">
      <c r="A223" t="str">
        <f t="shared" si="73"/>
        <v>Rwanda</v>
      </c>
      <c r="B223" t="s">
        <v>0</v>
      </c>
      <c r="C223">
        <v>-2413</v>
      </c>
      <c r="D223">
        <v>-192</v>
      </c>
      <c r="E223">
        <v>-1098</v>
      </c>
      <c r="F223">
        <v>-243</v>
      </c>
      <c r="H223">
        <f>Table5[[#This Row],[2023]]/$J$2</f>
        <v>0</v>
      </c>
    </row>
    <row r="224" spans="1:8" x14ac:dyDescent="0.55000000000000004">
      <c r="A224" t="s">
        <v>122</v>
      </c>
      <c r="B224" t="s">
        <v>27</v>
      </c>
      <c r="H224" s="41">
        <f>Table5[[#This Row],[2023]]/$J$2</f>
        <v>0</v>
      </c>
    </row>
    <row r="225" spans="1:8" x14ac:dyDescent="0.55000000000000004">
      <c r="A225" t="str">
        <f t="shared" ref="A225:A226" si="74">A224</f>
        <v>Cambodia (Kampuchea)</v>
      </c>
      <c r="B225" t="s">
        <v>28</v>
      </c>
      <c r="E225">
        <v>242</v>
      </c>
      <c r="F225">
        <v>291</v>
      </c>
      <c r="H225">
        <f>Table5[[#This Row],[2023]]/$J$2</f>
        <v>0</v>
      </c>
    </row>
    <row r="226" spans="1:8" x14ac:dyDescent="0.55000000000000004">
      <c r="A226" t="str">
        <f t="shared" si="74"/>
        <v>Cambodia (Kampuchea)</v>
      </c>
      <c r="B226" t="s">
        <v>0</v>
      </c>
      <c r="E226">
        <v>-242</v>
      </c>
      <c r="F226">
        <v>-291</v>
      </c>
      <c r="H226">
        <f>Table5[[#This Row],[2023]]/$J$2</f>
        <v>0</v>
      </c>
    </row>
    <row r="227" spans="1:8" x14ac:dyDescent="0.55000000000000004">
      <c r="A227" t="s">
        <v>125</v>
      </c>
      <c r="B227" t="s">
        <v>27</v>
      </c>
      <c r="C227">
        <v>16184</v>
      </c>
      <c r="D227">
        <v>109078</v>
      </c>
      <c r="E227">
        <v>49647</v>
      </c>
      <c r="H227" s="41">
        <f>Table5[[#This Row],[2023]]/$J$2</f>
        <v>0</v>
      </c>
    </row>
    <row r="228" spans="1:8" x14ac:dyDescent="0.55000000000000004">
      <c r="A228" t="str">
        <f t="shared" ref="A228:A229" si="75">A227</f>
        <v>Macau (Macao)</v>
      </c>
      <c r="B228" t="s">
        <v>28</v>
      </c>
      <c r="C228">
        <v>780</v>
      </c>
      <c r="E228">
        <v>7798</v>
      </c>
      <c r="F228">
        <v>444</v>
      </c>
      <c r="H228">
        <f>Table5[[#This Row],[2023]]/$J$2</f>
        <v>0</v>
      </c>
    </row>
    <row r="229" spans="1:8" x14ac:dyDescent="0.55000000000000004">
      <c r="A229" t="str">
        <f t="shared" si="75"/>
        <v>Macau (Macao)</v>
      </c>
      <c r="B229" t="s">
        <v>0</v>
      </c>
      <c r="C229">
        <v>15404</v>
      </c>
      <c r="D229">
        <v>109078</v>
      </c>
      <c r="E229">
        <v>41849</v>
      </c>
      <c r="F229">
        <v>-444</v>
      </c>
      <c r="H229">
        <f>Table5[[#This Row],[2023]]/$J$2</f>
        <v>0</v>
      </c>
    </row>
    <row r="230" spans="1:8" x14ac:dyDescent="0.55000000000000004">
      <c r="A230" t="s">
        <v>126</v>
      </c>
      <c r="B230" t="s">
        <v>27</v>
      </c>
      <c r="H230" s="41">
        <f>Table5[[#This Row],[2023]]/$J$2</f>
        <v>0</v>
      </c>
    </row>
    <row r="231" spans="1:8" x14ac:dyDescent="0.55000000000000004">
      <c r="A231" t="str">
        <f t="shared" ref="A231:A232" si="76">A230</f>
        <v>Congo (formerly Zaire)</v>
      </c>
      <c r="B231" t="s">
        <v>28</v>
      </c>
      <c r="C231">
        <v>295</v>
      </c>
      <c r="F231">
        <v>599</v>
      </c>
      <c r="H231">
        <f>Table5[[#This Row],[2023]]/$J$2</f>
        <v>0</v>
      </c>
    </row>
    <row r="232" spans="1:8" x14ac:dyDescent="0.55000000000000004">
      <c r="A232" t="str">
        <f t="shared" si="76"/>
        <v>Congo (formerly Zaire)</v>
      </c>
      <c r="B232" t="s">
        <v>0</v>
      </c>
      <c r="C232">
        <v>-295</v>
      </c>
      <c r="F232">
        <v>-599</v>
      </c>
      <c r="H232">
        <f>Table5[[#This Row],[2023]]/$J$2</f>
        <v>0</v>
      </c>
    </row>
    <row r="233" spans="1:8" x14ac:dyDescent="0.55000000000000004">
      <c r="A233" t="s">
        <v>135</v>
      </c>
      <c r="B233" t="s">
        <v>27</v>
      </c>
      <c r="E233">
        <v>53981</v>
      </c>
      <c r="H233" s="41">
        <f>Table5[[#This Row],[2023]]/$J$2</f>
        <v>0</v>
      </c>
    </row>
    <row r="234" spans="1:8" x14ac:dyDescent="0.55000000000000004">
      <c r="A234" t="str">
        <f t="shared" ref="A234:A235" si="77">A233</f>
        <v>Papua New Guinea</v>
      </c>
      <c r="B234" t="s">
        <v>28</v>
      </c>
      <c r="C234">
        <v>7440</v>
      </c>
      <c r="D234">
        <v>1976</v>
      </c>
      <c r="F234">
        <v>2395</v>
      </c>
      <c r="H234">
        <f>Table5[[#This Row],[2023]]/$J$2</f>
        <v>0</v>
      </c>
    </row>
    <row r="235" spans="1:8" x14ac:dyDescent="0.55000000000000004">
      <c r="A235" t="str">
        <f t="shared" si="77"/>
        <v>Papua New Guinea</v>
      </c>
      <c r="B235" t="s">
        <v>0</v>
      </c>
      <c r="C235">
        <v>-7440</v>
      </c>
      <c r="D235">
        <v>-1976</v>
      </c>
      <c r="E235">
        <v>53981</v>
      </c>
      <c r="F235">
        <v>-2395</v>
      </c>
      <c r="H235">
        <f>Table5[[#This Row],[2023]]/$J$2</f>
        <v>0</v>
      </c>
    </row>
    <row r="236" spans="1:8" x14ac:dyDescent="0.55000000000000004">
      <c r="A236" t="s">
        <v>137</v>
      </c>
      <c r="B236" t="s">
        <v>27</v>
      </c>
      <c r="H236" s="41">
        <f>Table5[[#This Row],[2023]]/$J$2</f>
        <v>0</v>
      </c>
    </row>
    <row r="237" spans="1:8" x14ac:dyDescent="0.55000000000000004">
      <c r="A237" t="str">
        <f t="shared" ref="A237:A238" si="78">A236</f>
        <v>Senegal</v>
      </c>
      <c r="B237" t="s">
        <v>28</v>
      </c>
      <c r="D237">
        <v>121</v>
      </c>
      <c r="F237">
        <v>3019</v>
      </c>
      <c r="H237">
        <f>Table5[[#This Row],[2023]]/$J$2</f>
        <v>0</v>
      </c>
    </row>
    <row r="238" spans="1:8" x14ac:dyDescent="0.55000000000000004">
      <c r="A238" t="str">
        <f t="shared" si="78"/>
        <v>Senegal</v>
      </c>
      <c r="B238" t="s">
        <v>0</v>
      </c>
      <c r="D238">
        <v>-121</v>
      </c>
      <c r="F238">
        <v>-3019</v>
      </c>
      <c r="H238">
        <f>Table5[[#This Row],[2023]]/$J$2</f>
        <v>0</v>
      </c>
    </row>
    <row r="239" spans="1:8" x14ac:dyDescent="0.55000000000000004">
      <c r="A239" t="s">
        <v>140</v>
      </c>
      <c r="B239" t="s">
        <v>27</v>
      </c>
      <c r="H239" s="41">
        <f>Table5[[#This Row],[2023]]/$J$2</f>
        <v>0</v>
      </c>
    </row>
    <row r="240" spans="1:8" x14ac:dyDescent="0.55000000000000004">
      <c r="A240" t="str">
        <f t="shared" ref="A240:A241" si="79">A239</f>
        <v>Niger</v>
      </c>
      <c r="B240" t="s">
        <v>28</v>
      </c>
      <c r="D240">
        <v>5398</v>
      </c>
      <c r="F240">
        <v>5348</v>
      </c>
      <c r="H240">
        <f>Table5[[#This Row],[2023]]/$J$2</f>
        <v>0</v>
      </c>
    </row>
    <row r="241" spans="1:8" x14ac:dyDescent="0.55000000000000004">
      <c r="A241" t="str">
        <f t="shared" si="79"/>
        <v>Niger</v>
      </c>
      <c r="B241" t="s">
        <v>0</v>
      </c>
      <c r="D241">
        <v>-5398</v>
      </c>
      <c r="F241">
        <v>-5348</v>
      </c>
      <c r="H241">
        <f>Table5[[#This Row],[2023]]/$J$2</f>
        <v>0</v>
      </c>
    </row>
    <row r="242" spans="1:8" x14ac:dyDescent="0.55000000000000004">
      <c r="A242" t="s">
        <v>142</v>
      </c>
      <c r="B242" t="s">
        <v>27</v>
      </c>
      <c r="E242">
        <v>27548</v>
      </c>
      <c r="H242" s="41">
        <f>Table5[[#This Row],[2023]]/$J$2</f>
        <v>0</v>
      </c>
    </row>
    <row r="243" spans="1:8" x14ac:dyDescent="0.55000000000000004">
      <c r="A243" t="str">
        <f t="shared" ref="A243:A244" si="80">A242</f>
        <v>Mongolia</v>
      </c>
      <c r="B243" t="s">
        <v>28</v>
      </c>
      <c r="F243">
        <v>7813</v>
      </c>
      <c r="H243">
        <f>Table5[[#This Row],[2023]]/$J$2</f>
        <v>0</v>
      </c>
    </row>
    <row r="244" spans="1:8" x14ac:dyDescent="0.55000000000000004">
      <c r="A244" t="str">
        <f t="shared" si="80"/>
        <v>Mongolia</v>
      </c>
      <c r="B244" t="s">
        <v>0</v>
      </c>
      <c r="E244">
        <v>27548</v>
      </c>
      <c r="F244">
        <v>-7813</v>
      </c>
      <c r="H244">
        <f>Table5[[#This Row],[2023]]/$J$2</f>
        <v>0</v>
      </c>
    </row>
    <row r="245" spans="1:8" x14ac:dyDescent="0.55000000000000004">
      <c r="A245" t="s">
        <v>143</v>
      </c>
      <c r="B245" t="s">
        <v>27</v>
      </c>
      <c r="H245" s="41">
        <f>Table5[[#This Row],[2023]]/$J$2</f>
        <v>0</v>
      </c>
    </row>
    <row r="246" spans="1:8" x14ac:dyDescent="0.55000000000000004">
      <c r="A246" t="str">
        <f t="shared" ref="A246:A247" si="81">A245</f>
        <v>Croatia</v>
      </c>
      <c r="B246" t="s">
        <v>28</v>
      </c>
      <c r="C246">
        <v>7272</v>
      </c>
      <c r="D246">
        <v>38576</v>
      </c>
      <c r="E246">
        <v>10732</v>
      </c>
      <c r="F246">
        <v>8605</v>
      </c>
      <c r="H246">
        <f>Table5[[#This Row],[2023]]/$J$2</f>
        <v>0</v>
      </c>
    </row>
    <row r="247" spans="1:8" x14ac:dyDescent="0.55000000000000004">
      <c r="A247" t="str">
        <f t="shared" si="81"/>
        <v>Croatia</v>
      </c>
      <c r="B247" t="s">
        <v>0</v>
      </c>
      <c r="C247">
        <v>-7272</v>
      </c>
      <c r="D247">
        <v>-38576</v>
      </c>
      <c r="E247">
        <v>-10732</v>
      </c>
      <c r="F247">
        <v>-8605</v>
      </c>
      <c r="H247">
        <f>Table5[[#This Row],[2023]]/$J$2</f>
        <v>0</v>
      </c>
    </row>
    <row r="248" spans="1:8" x14ac:dyDescent="0.55000000000000004">
      <c r="A248" t="s">
        <v>134</v>
      </c>
      <c r="B248" t="s">
        <v>27</v>
      </c>
      <c r="H248" s="41">
        <f>Table5[[#This Row],[2023]]/$J$2</f>
        <v>0</v>
      </c>
    </row>
    <row r="249" spans="1:8" x14ac:dyDescent="0.55000000000000004">
      <c r="A249" t="str">
        <f t="shared" ref="A249:A250" si="82">A248</f>
        <v>Madagascar</v>
      </c>
      <c r="B249" t="s">
        <v>28</v>
      </c>
      <c r="C249">
        <v>424</v>
      </c>
      <c r="D249">
        <v>1327</v>
      </c>
      <c r="E249">
        <v>505</v>
      </c>
      <c r="F249">
        <v>1977</v>
      </c>
      <c r="G249">
        <v>4</v>
      </c>
      <c r="H249">
        <f>Table5[[#This Row],[2023]]/$J$2</f>
        <v>8.8638411648520747E-10</v>
      </c>
    </row>
    <row r="250" spans="1:8" x14ac:dyDescent="0.55000000000000004">
      <c r="A250" t="str">
        <f t="shared" si="82"/>
        <v>Madagascar</v>
      </c>
      <c r="B250" t="s">
        <v>0</v>
      </c>
      <c r="C250">
        <v>-424</v>
      </c>
      <c r="D250">
        <v>-1327</v>
      </c>
      <c r="E250">
        <v>-505</v>
      </c>
      <c r="F250">
        <v>-1977</v>
      </c>
      <c r="G250">
        <v>-4</v>
      </c>
      <c r="H250">
        <f>Table5[[#This Row],[2023]]/$J$2</f>
        <v>-8.8638411648520747E-10</v>
      </c>
    </row>
    <row r="251" spans="1:8" x14ac:dyDescent="0.55000000000000004">
      <c r="A251" t="s">
        <v>112</v>
      </c>
      <c r="B251" t="s">
        <v>27</v>
      </c>
      <c r="D251">
        <v>6961</v>
      </c>
      <c r="H251" s="41">
        <f>Table5[[#This Row],[2023]]/$J$2</f>
        <v>0</v>
      </c>
    </row>
    <row r="252" spans="1:8" x14ac:dyDescent="0.55000000000000004">
      <c r="A252" t="str">
        <f t="shared" ref="A252:A253" si="83">A251</f>
        <v>Antigua and Barbuda</v>
      </c>
      <c r="B252" t="s">
        <v>28</v>
      </c>
      <c r="F252">
        <v>26</v>
      </c>
      <c r="G252">
        <v>7</v>
      </c>
      <c r="H252">
        <f>Table5[[#This Row],[2023]]/$J$2</f>
        <v>1.5511722038491131E-9</v>
      </c>
    </row>
    <row r="253" spans="1:8" x14ac:dyDescent="0.55000000000000004">
      <c r="A253" t="str">
        <f t="shared" si="83"/>
        <v>Antigua and Barbuda</v>
      </c>
      <c r="B253" t="s">
        <v>0</v>
      </c>
      <c r="D253">
        <v>6961</v>
      </c>
      <c r="F253">
        <v>-26</v>
      </c>
      <c r="G253">
        <v>-7</v>
      </c>
      <c r="H253">
        <f>Table5[[#This Row],[2023]]/$J$2</f>
        <v>-1.5511722038491131E-9</v>
      </c>
    </row>
    <row r="254" spans="1:8" x14ac:dyDescent="0.55000000000000004">
      <c r="A254" t="s">
        <v>103</v>
      </c>
      <c r="B254" t="s">
        <v>27</v>
      </c>
      <c r="H254" s="41">
        <f>Table5[[#This Row],[2023]]/$J$2</f>
        <v>0</v>
      </c>
    </row>
    <row r="255" spans="1:8" x14ac:dyDescent="0.55000000000000004">
      <c r="A255" t="str">
        <f t="shared" ref="A255:A256" si="84">A254</f>
        <v>Sudan</v>
      </c>
      <c r="B255" t="s">
        <v>28</v>
      </c>
      <c r="E255">
        <v>37</v>
      </c>
      <c r="G255">
        <v>14</v>
      </c>
      <c r="H255">
        <f>Table5[[#This Row],[2023]]/$J$2</f>
        <v>3.1023444076982263E-9</v>
      </c>
    </row>
    <row r="256" spans="1:8" x14ac:dyDescent="0.55000000000000004">
      <c r="A256" t="str">
        <f t="shared" si="84"/>
        <v>Sudan</v>
      </c>
      <c r="B256" t="s">
        <v>0</v>
      </c>
      <c r="E256">
        <v>-37</v>
      </c>
      <c r="G256">
        <v>-14</v>
      </c>
      <c r="H256">
        <f>Table5[[#This Row],[2023]]/$J$2</f>
        <v>-3.1023444076982263E-9</v>
      </c>
    </row>
    <row r="257" spans="1:8" x14ac:dyDescent="0.55000000000000004">
      <c r="A257" t="s">
        <v>105</v>
      </c>
      <c r="B257" t="s">
        <v>27</v>
      </c>
      <c r="C257">
        <v>48721</v>
      </c>
      <c r="H257" s="41">
        <f>Table5[[#This Row],[2023]]/$J$2</f>
        <v>0</v>
      </c>
    </row>
    <row r="258" spans="1:8" x14ac:dyDescent="0.55000000000000004">
      <c r="A258" t="str">
        <f t="shared" ref="A258:A259" si="85">A257</f>
        <v>Oman (formerly Muscat and Oman)</v>
      </c>
      <c r="B258" t="s">
        <v>28</v>
      </c>
      <c r="E258">
        <v>179</v>
      </c>
      <c r="G258">
        <v>41</v>
      </c>
      <c r="H258">
        <f>Table5[[#This Row],[2023]]/$J$2</f>
        <v>9.0854371939733775E-9</v>
      </c>
    </row>
    <row r="259" spans="1:8" x14ac:dyDescent="0.55000000000000004">
      <c r="A259" t="str">
        <f t="shared" si="85"/>
        <v>Oman (formerly Muscat and Oman)</v>
      </c>
      <c r="B259" t="s">
        <v>0</v>
      </c>
      <c r="C259">
        <v>48721</v>
      </c>
      <c r="E259">
        <v>-179</v>
      </c>
      <c r="G259">
        <v>-41</v>
      </c>
      <c r="H259">
        <f>Table5[[#This Row],[2023]]/$J$2</f>
        <v>-9.0854371939733775E-9</v>
      </c>
    </row>
    <row r="260" spans="1:8" x14ac:dyDescent="0.55000000000000004">
      <c r="A260" t="s">
        <v>119</v>
      </c>
      <c r="B260" t="s">
        <v>27</v>
      </c>
      <c r="C260">
        <v>34170</v>
      </c>
      <c r="H260" s="41">
        <f>Table5[[#This Row],[2023]]/$J$2</f>
        <v>0</v>
      </c>
    </row>
    <row r="261" spans="1:8" x14ac:dyDescent="0.55000000000000004">
      <c r="A261" t="str">
        <f t="shared" ref="A261:A262" si="86">A260</f>
        <v>Benin</v>
      </c>
      <c r="B261" t="s">
        <v>28</v>
      </c>
      <c r="F261">
        <v>166</v>
      </c>
      <c r="G261">
        <v>54</v>
      </c>
      <c r="H261">
        <f>Table5[[#This Row],[2023]]/$J$2</f>
        <v>1.1966185572550302E-8</v>
      </c>
    </row>
    <row r="262" spans="1:8" x14ac:dyDescent="0.55000000000000004">
      <c r="A262" t="str">
        <f t="shared" si="86"/>
        <v>Benin</v>
      </c>
      <c r="B262" t="s">
        <v>0</v>
      </c>
      <c r="C262">
        <v>34170</v>
      </c>
      <c r="F262">
        <v>-166</v>
      </c>
      <c r="G262">
        <v>-54</v>
      </c>
      <c r="H262">
        <f>Table5[[#This Row],[2023]]/$J$2</f>
        <v>-1.1966185572550302E-8</v>
      </c>
    </row>
    <row r="263" spans="1:8" x14ac:dyDescent="0.55000000000000004">
      <c r="A263" t="s">
        <v>104</v>
      </c>
      <c r="B263" t="s">
        <v>27</v>
      </c>
      <c r="C263">
        <v>47387</v>
      </c>
      <c r="H263" s="41">
        <f>Table5[[#This Row],[2023]]/$J$2</f>
        <v>0</v>
      </c>
    </row>
    <row r="264" spans="1:8" x14ac:dyDescent="0.55000000000000004">
      <c r="A264" t="str">
        <f t="shared" ref="A264:A265" si="87">A263</f>
        <v>Saint Lucia</v>
      </c>
      <c r="B264" t="s">
        <v>28</v>
      </c>
      <c r="C264">
        <v>21</v>
      </c>
      <c r="E264">
        <v>123</v>
      </c>
      <c r="G264">
        <v>70</v>
      </c>
      <c r="H264">
        <f>Table5[[#This Row],[2023]]/$J$2</f>
        <v>1.551172203849113E-8</v>
      </c>
    </row>
    <row r="265" spans="1:8" x14ac:dyDescent="0.55000000000000004">
      <c r="A265" t="str">
        <f t="shared" si="87"/>
        <v>Saint Lucia</v>
      </c>
      <c r="B265" t="s">
        <v>0</v>
      </c>
      <c r="C265">
        <v>47366</v>
      </c>
      <c r="E265">
        <v>-123</v>
      </c>
      <c r="G265">
        <v>-70</v>
      </c>
      <c r="H265">
        <f>Table5[[#This Row],[2023]]/$J$2</f>
        <v>-1.551172203849113E-8</v>
      </c>
    </row>
    <row r="266" spans="1:8" x14ac:dyDescent="0.55000000000000004">
      <c r="A266" t="s">
        <v>90</v>
      </c>
      <c r="B266" t="s">
        <v>27</v>
      </c>
      <c r="H266" s="41">
        <f>Table5[[#This Row],[2023]]/$J$2</f>
        <v>0</v>
      </c>
    </row>
    <row r="267" spans="1:8" x14ac:dyDescent="0.55000000000000004">
      <c r="A267" t="str">
        <f t="shared" ref="A267:A268" si="88">A266</f>
        <v>Swaziland</v>
      </c>
      <c r="B267" t="s">
        <v>28</v>
      </c>
      <c r="G267">
        <v>74</v>
      </c>
      <c r="H267">
        <f>Table5[[#This Row],[2023]]/$J$2</f>
        <v>1.6398106154976337E-8</v>
      </c>
    </row>
    <row r="268" spans="1:8" x14ac:dyDescent="0.55000000000000004">
      <c r="A268" t="str">
        <f t="shared" si="88"/>
        <v>Swaziland</v>
      </c>
      <c r="B268" t="s">
        <v>0</v>
      </c>
      <c r="G268">
        <v>-74</v>
      </c>
      <c r="H268">
        <f>Table5[[#This Row],[2023]]/$J$2</f>
        <v>-1.6398106154976337E-8</v>
      </c>
    </row>
    <row r="269" spans="1:8" x14ac:dyDescent="0.55000000000000004">
      <c r="A269" t="s">
        <v>115</v>
      </c>
      <c r="B269" t="s">
        <v>27</v>
      </c>
      <c r="H269" s="41">
        <f>Table5[[#This Row],[2023]]/$J$2</f>
        <v>0</v>
      </c>
    </row>
    <row r="270" spans="1:8" x14ac:dyDescent="0.55000000000000004">
      <c r="A270" t="str">
        <f t="shared" ref="A270:A271" si="89">A269</f>
        <v>Eritrea</v>
      </c>
      <c r="B270" t="s">
        <v>28</v>
      </c>
      <c r="F270">
        <v>38</v>
      </c>
      <c r="G270">
        <v>88</v>
      </c>
      <c r="H270">
        <f>Table5[[#This Row],[2023]]/$J$2</f>
        <v>1.9500450562674564E-8</v>
      </c>
    </row>
    <row r="271" spans="1:8" x14ac:dyDescent="0.55000000000000004">
      <c r="A271" t="str">
        <f t="shared" si="89"/>
        <v>Eritrea</v>
      </c>
      <c r="B271" t="s">
        <v>0</v>
      </c>
      <c r="F271">
        <v>-38</v>
      </c>
      <c r="G271">
        <v>-88</v>
      </c>
      <c r="H271">
        <f>Table5[[#This Row],[2023]]/$J$2</f>
        <v>-1.9500450562674564E-8</v>
      </c>
    </row>
    <row r="272" spans="1:8" x14ac:dyDescent="0.55000000000000004">
      <c r="A272" t="s">
        <v>73</v>
      </c>
      <c r="B272" t="s">
        <v>27</v>
      </c>
      <c r="E272">
        <v>351654</v>
      </c>
      <c r="F272">
        <v>46628</v>
      </c>
      <c r="H272" s="41">
        <f>Table5[[#This Row],[2023]]/$J$2</f>
        <v>0</v>
      </c>
    </row>
    <row r="273" spans="1:8" x14ac:dyDescent="0.55000000000000004">
      <c r="A273" t="str">
        <f t="shared" ref="A273:A274" si="90">A272</f>
        <v>Algeria</v>
      </c>
      <c r="B273" t="s">
        <v>28</v>
      </c>
      <c r="G273">
        <v>95</v>
      </c>
      <c r="H273">
        <f>Table5[[#This Row],[2023]]/$J$2</f>
        <v>2.1051622766523677E-8</v>
      </c>
    </row>
    <row r="274" spans="1:8" x14ac:dyDescent="0.55000000000000004">
      <c r="A274" t="str">
        <f t="shared" si="90"/>
        <v>Algeria</v>
      </c>
      <c r="B274" t="s">
        <v>0</v>
      </c>
      <c r="E274">
        <v>351654</v>
      </c>
      <c r="F274">
        <v>46628</v>
      </c>
      <c r="G274">
        <v>-95</v>
      </c>
      <c r="H274">
        <f>Table5[[#This Row],[2023]]/$J$2</f>
        <v>-2.1051622766523677E-8</v>
      </c>
    </row>
    <row r="275" spans="1:8" x14ac:dyDescent="0.55000000000000004">
      <c r="A275" t="s">
        <v>86</v>
      </c>
      <c r="B275" t="s">
        <v>27</v>
      </c>
      <c r="C275">
        <v>4500</v>
      </c>
      <c r="H275" s="41">
        <f>Table5[[#This Row],[2023]]/$J$2</f>
        <v>0</v>
      </c>
    </row>
    <row r="276" spans="1:8" x14ac:dyDescent="0.55000000000000004">
      <c r="A276" t="str">
        <f t="shared" ref="A276:A277" si="91">A275</f>
        <v>Bosnia-Hercegovina</v>
      </c>
      <c r="B276" t="s">
        <v>28</v>
      </c>
      <c r="G276">
        <v>95</v>
      </c>
      <c r="H276">
        <f>Table5[[#This Row],[2023]]/$J$2</f>
        <v>2.1051622766523677E-8</v>
      </c>
    </row>
    <row r="277" spans="1:8" x14ac:dyDescent="0.55000000000000004">
      <c r="A277" t="str">
        <f t="shared" si="91"/>
        <v>Bosnia-Hercegovina</v>
      </c>
      <c r="B277" t="s">
        <v>0</v>
      </c>
      <c r="C277">
        <v>4500</v>
      </c>
      <c r="G277">
        <v>-95</v>
      </c>
      <c r="H277">
        <f>Table5[[#This Row],[2023]]/$J$2</f>
        <v>-2.1051622766523677E-8</v>
      </c>
    </row>
    <row r="278" spans="1:8" x14ac:dyDescent="0.55000000000000004">
      <c r="A278" t="s">
        <v>120</v>
      </c>
      <c r="B278" t="s">
        <v>27</v>
      </c>
      <c r="H278" s="41">
        <f>Table5[[#This Row],[2023]]/$J$2</f>
        <v>0</v>
      </c>
    </row>
    <row r="279" spans="1:8" x14ac:dyDescent="0.55000000000000004">
      <c r="A279" t="str">
        <f t="shared" ref="A279:A280" si="92">A278</f>
        <v>Belize</v>
      </c>
      <c r="B279" t="s">
        <v>28</v>
      </c>
      <c r="C279">
        <v>17063</v>
      </c>
      <c r="D279">
        <v>12886</v>
      </c>
      <c r="E279">
        <v>26610</v>
      </c>
      <c r="F279">
        <v>200</v>
      </c>
      <c r="G279">
        <v>97</v>
      </c>
      <c r="H279">
        <f>Table5[[#This Row],[2023]]/$J$2</f>
        <v>2.1494814824766283E-8</v>
      </c>
    </row>
    <row r="280" spans="1:8" x14ac:dyDescent="0.55000000000000004">
      <c r="A280" t="str">
        <f t="shared" si="92"/>
        <v>Belize</v>
      </c>
      <c r="B280" t="s">
        <v>0</v>
      </c>
      <c r="C280">
        <v>-17063</v>
      </c>
      <c r="D280">
        <v>-12886</v>
      </c>
      <c r="E280">
        <v>-26610</v>
      </c>
      <c r="F280">
        <v>-200</v>
      </c>
      <c r="G280">
        <v>-97</v>
      </c>
      <c r="H280">
        <f>Table5[[#This Row],[2023]]/$J$2</f>
        <v>-2.1494814824766283E-8</v>
      </c>
    </row>
    <row r="281" spans="1:8" x14ac:dyDescent="0.55000000000000004">
      <c r="A281" t="s">
        <v>197</v>
      </c>
      <c r="B281" t="s">
        <v>27</v>
      </c>
      <c r="H281" s="41">
        <f>Table5[[#This Row],[2023]]/$J$2</f>
        <v>0</v>
      </c>
    </row>
    <row r="282" spans="1:8" x14ac:dyDescent="0.55000000000000004">
      <c r="A282" t="str">
        <f t="shared" ref="A282:A283" si="93">A281</f>
        <v>Kazakhstan</v>
      </c>
      <c r="B282" t="s">
        <v>28</v>
      </c>
      <c r="G282">
        <v>109</v>
      </c>
      <c r="H282">
        <f>Table5[[#This Row],[2023]]/$J$2</f>
        <v>2.4153967174221904E-8</v>
      </c>
    </row>
    <row r="283" spans="1:8" x14ac:dyDescent="0.55000000000000004">
      <c r="A283" t="str">
        <f t="shared" si="93"/>
        <v>Kazakhstan</v>
      </c>
      <c r="B283" t="s">
        <v>0</v>
      </c>
      <c r="G283">
        <v>-109</v>
      </c>
      <c r="H283">
        <f>Table5[[#This Row],[2023]]/$J$2</f>
        <v>-2.4153967174221904E-8</v>
      </c>
    </row>
    <row r="284" spans="1:8" x14ac:dyDescent="0.55000000000000004">
      <c r="A284" t="s">
        <v>117</v>
      </c>
      <c r="B284" t="s">
        <v>27</v>
      </c>
      <c r="H284" s="41">
        <f>Table5[[#This Row],[2023]]/$J$2</f>
        <v>0</v>
      </c>
    </row>
    <row r="285" spans="1:8" x14ac:dyDescent="0.55000000000000004">
      <c r="A285" t="str">
        <f t="shared" ref="A285:A286" si="94">A284</f>
        <v>Malawi</v>
      </c>
      <c r="B285" t="s">
        <v>28</v>
      </c>
      <c r="C285">
        <v>70</v>
      </c>
      <c r="D285">
        <v>90</v>
      </c>
      <c r="E285">
        <v>34</v>
      </c>
      <c r="F285">
        <v>139</v>
      </c>
      <c r="G285">
        <v>169</v>
      </c>
      <c r="H285">
        <f>Table5[[#This Row],[2023]]/$J$2</f>
        <v>3.7449728921500015E-8</v>
      </c>
    </row>
    <row r="286" spans="1:8" x14ac:dyDescent="0.55000000000000004">
      <c r="A286" t="str">
        <f t="shared" si="94"/>
        <v>Malawi</v>
      </c>
      <c r="B286" t="s">
        <v>0</v>
      </c>
      <c r="C286">
        <v>-70</v>
      </c>
      <c r="D286">
        <v>-90</v>
      </c>
      <c r="E286">
        <v>-34</v>
      </c>
      <c r="F286">
        <v>-139</v>
      </c>
      <c r="G286">
        <v>-169</v>
      </c>
      <c r="H286">
        <f>Table5[[#This Row],[2023]]/$J$2</f>
        <v>-3.7449728921500015E-8</v>
      </c>
    </row>
    <row r="287" spans="1:8" x14ac:dyDescent="0.55000000000000004">
      <c r="A287" t="s">
        <v>124</v>
      </c>
      <c r="B287" t="s">
        <v>27</v>
      </c>
      <c r="C287">
        <v>19804</v>
      </c>
      <c r="H287" s="41">
        <f>Table5[[#This Row],[2023]]/$J$2</f>
        <v>0</v>
      </c>
    </row>
    <row r="288" spans="1:8" x14ac:dyDescent="0.55000000000000004">
      <c r="A288" t="str">
        <f t="shared" ref="A288:A289" si="95">A287</f>
        <v>Zambia (Zambi)</v>
      </c>
      <c r="B288" t="s">
        <v>28</v>
      </c>
      <c r="F288">
        <v>438</v>
      </c>
      <c r="G288">
        <v>201</v>
      </c>
      <c r="H288">
        <f>Table5[[#This Row],[2023]]/$J$2</f>
        <v>4.4540801853381679E-8</v>
      </c>
    </row>
    <row r="289" spans="1:8" x14ac:dyDescent="0.55000000000000004">
      <c r="A289" t="str">
        <f t="shared" si="95"/>
        <v>Zambia (Zambi)</v>
      </c>
      <c r="B289" t="s">
        <v>0</v>
      </c>
      <c r="C289">
        <v>19804</v>
      </c>
      <c r="F289">
        <v>-438</v>
      </c>
      <c r="G289">
        <v>-201</v>
      </c>
      <c r="H289">
        <f>Table5[[#This Row],[2023]]/$J$2</f>
        <v>-4.4540801853381679E-8</v>
      </c>
    </row>
    <row r="290" spans="1:8" x14ac:dyDescent="0.55000000000000004">
      <c r="A290" t="s">
        <v>106</v>
      </c>
      <c r="B290" t="s">
        <v>27</v>
      </c>
      <c r="H290" s="41">
        <f>Table5[[#This Row],[2023]]/$J$2</f>
        <v>0</v>
      </c>
    </row>
    <row r="291" spans="1:8" x14ac:dyDescent="0.55000000000000004">
      <c r="A291" t="str">
        <f t="shared" ref="A291:A292" si="96">A290</f>
        <v>Bolivia</v>
      </c>
      <c r="B291" t="s">
        <v>28</v>
      </c>
      <c r="E291">
        <v>209</v>
      </c>
      <c r="G291">
        <v>212</v>
      </c>
      <c r="H291">
        <f>Table5[[#This Row],[2023]]/$J$2</f>
        <v>4.6978358173715996E-8</v>
      </c>
    </row>
    <row r="292" spans="1:8" x14ac:dyDescent="0.55000000000000004">
      <c r="A292" t="str">
        <f t="shared" si="96"/>
        <v>Bolivia</v>
      </c>
      <c r="B292" t="s">
        <v>0</v>
      </c>
      <c r="E292">
        <v>-209</v>
      </c>
      <c r="G292">
        <v>-212</v>
      </c>
      <c r="H292">
        <f>Table5[[#This Row],[2023]]/$J$2</f>
        <v>-4.6978358173715996E-8</v>
      </c>
    </row>
    <row r="293" spans="1:8" x14ac:dyDescent="0.55000000000000004">
      <c r="A293" t="s">
        <v>118</v>
      </c>
      <c r="B293" t="s">
        <v>27</v>
      </c>
      <c r="H293" s="41">
        <f>Table5[[#This Row],[2023]]/$J$2</f>
        <v>0</v>
      </c>
    </row>
    <row r="294" spans="1:8" x14ac:dyDescent="0.55000000000000004">
      <c r="A294" t="str">
        <f t="shared" ref="A294:A295" si="97">A293</f>
        <v>Lithuania</v>
      </c>
      <c r="B294" t="s">
        <v>28</v>
      </c>
      <c r="D294">
        <v>73</v>
      </c>
      <c r="E294">
        <v>74</v>
      </c>
      <c r="F294">
        <v>145</v>
      </c>
      <c r="G294">
        <v>240</v>
      </c>
      <c r="H294">
        <f>Table5[[#This Row],[2023]]/$J$2</f>
        <v>5.3183046989112449E-8</v>
      </c>
    </row>
    <row r="295" spans="1:8" x14ac:dyDescent="0.55000000000000004">
      <c r="A295" t="str">
        <f t="shared" si="97"/>
        <v>Lithuania</v>
      </c>
      <c r="B295" t="s">
        <v>0</v>
      </c>
      <c r="D295">
        <v>-73</v>
      </c>
      <c r="E295">
        <v>-74</v>
      </c>
      <c r="F295">
        <v>-145</v>
      </c>
      <c r="G295">
        <v>-240</v>
      </c>
      <c r="H295">
        <f>Table5[[#This Row],[2023]]/$J$2</f>
        <v>-5.3183046989112449E-8</v>
      </c>
    </row>
    <row r="296" spans="1:8" x14ac:dyDescent="0.55000000000000004">
      <c r="A296" t="s">
        <v>136</v>
      </c>
      <c r="B296" t="s">
        <v>27</v>
      </c>
      <c r="C296">
        <v>70480</v>
      </c>
      <c r="D296">
        <v>167936</v>
      </c>
      <c r="H296" s="41">
        <f>Table5[[#This Row],[2023]]/$J$2</f>
        <v>0</v>
      </c>
    </row>
    <row r="297" spans="1:8" x14ac:dyDescent="0.55000000000000004">
      <c r="A297" t="str">
        <f t="shared" ref="A297:A298" si="98">A296</f>
        <v>Haiti</v>
      </c>
      <c r="B297" t="s">
        <v>28</v>
      </c>
      <c r="C297">
        <v>59</v>
      </c>
      <c r="E297">
        <v>388</v>
      </c>
      <c r="F297">
        <v>2662</v>
      </c>
      <c r="G297">
        <v>382</v>
      </c>
      <c r="H297">
        <f>Table5[[#This Row],[2023]]/$J$2</f>
        <v>8.4649683124337311E-8</v>
      </c>
    </row>
    <row r="298" spans="1:8" x14ac:dyDescent="0.55000000000000004">
      <c r="A298" t="str">
        <f t="shared" si="98"/>
        <v>Haiti</v>
      </c>
      <c r="B298" t="s">
        <v>0</v>
      </c>
      <c r="C298">
        <v>70421</v>
      </c>
      <c r="D298">
        <v>167936</v>
      </c>
      <c r="E298">
        <v>-388</v>
      </c>
      <c r="F298">
        <v>-2662</v>
      </c>
      <c r="G298">
        <v>-382</v>
      </c>
      <c r="H298">
        <f>Table5[[#This Row],[2023]]/$J$2</f>
        <v>-8.4649683124337311E-8</v>
      </c>
    </row>
    <row r="299" spans="1:8" x14ac:dyDescent="0.55000000000000004">
      <c r="A299" t="s">
        <v>109</v>
      </c>
      <c r="B299" t="s">
        <v>27</v>
      </c>
      <c r="H299" s="41">
        <f>Table5[[#This Row],[2023]]/$J$2</f>
        <v>0</v>
      </c>
    </row>
    <row r="300" spans="1:8" x14ac:dyDescent="0.55000000000000004">
      <c r="A300" t="str">
        <f t="shared" ref="A300:A301" si="99">A299</f>
        <v>Fiji</v>
      </c>
      <c r="B300" t="s">
        <v>28</v>
      </c>
      <c r="C300">
        <v>4</v>
      </c>
      <c r="D300">
        <v>1639</v>
      </c>
      <c r="E300">
        <v>952</v>
      </c>
      <c r="G300">
        <v>401</v>
      </c>
      <c r="H300">
        <f>Table5[[#This Row],[2023]]/$J$2</f>
        <v>8.8860007677642056E-8</v>
      </c>
    </row>
    <row r="301" spans="1:8" x14ac:dyDescent="0.55000000000000004">
      <c r="A301" t="str">
        <f t="shared" si="99"/>
        <v>Fiji</v>
      </c>
      <c r="B301" t="s">
        <v>0</v>
      </c>
      <c r="C301">
        <v>-4</v>
      </c>
      <c r="D301">
        <v>-1639</v>
      </c>
      <c r="E301">
        <v>-952</v>
      </c>
      <c r="G301">
        <v>-401</v>
      </c>
      <c r="H301">
        <f>Table5[[#This Row],[2023]]/$J$2</f>
        <v>-8.8860007677642056E-8</v>
      </c>
    </row>
    <row r="302" spans="1:8" x14ac:dyDescent="0.55000000000000004">
      <c r="A302" t="s">
        <v>59</v>
      </c>
      <c r="B302" t="s">
        <v>27</v>
      </c>
      <c r="C302">
        <v>282136</v>
      </c>
      <c r="D302">
        <v>148962</v>
      </c>
      <c r="E302">
        <v>141301</v>
      </c>
      <c r="F302">
        <v>92040</v>
      </c>
      <c r="H302" s="41">
        <f>Table5[[#This Row],[2023]]/$J$2</f>
        <v>0</v>
      </c>
    </row>
    <row r="303" spans="1:8" x14ac:dyDescent="0.55000000000000004">
      <c r="A303" t="str">
        <f t="shared" ref="A303:A304" si="100">A302</f>
        <v>Slovakia</v>
      </c>
      <c r="B303" t="s">
        <v>28</v>
      </c>
      <c r="C303">
        <v>515</v>
      </c>
      <c r="D303">
        <v>493</v>
      </c>
      <c r="E303">
        <v>1486</v>
      </c>
      <c r="F303">
        <v>1302</v>
      </c>
      <c r="G303">
        <v>451</v>
      </c>
      <c r="H303">
        <f>Table5[[#This Row],[2023]]/$J$2</f>
        <v>9.9939809133707144E-8</v>
      </c>
    </row>
    <row r="304" spans="1:8" x14ac:dyDescent="0.55000000000000004">
      <c r="A304" t="str">
        <f t="shared" si="100"/>
        <v>Slovakia</v>
      </c>
      <c r="B304" t="s">
        <v>0</v>
      </c>
      <c r="C304">
        <v>281621</v>
      </c>
      <c r="D304">
        <v>148469</v>
      </c>
      <c r="E304">
        <v>139815</v>
      </c>
      <c r="F304">
        <v>90738</v>
      </c>
      <c r="G304">
        <v>-451</v>
      </c>
      <c r="H304">
        <f>Table5[[#This Row],[2023]]/$J$2</f>
        <v>-9.9939809133707144E-8</v>
      </c>
    </row>
    <row r="305" spans="1:8" x14ac:dyDescent="0.55000000000000004">
      <c r="A305" t="s">
        <v>89</v>
      </c>
      <c r="B305" t="s">
        <v>27</v>
      </c>
      <c r="H305" s="41">
        <f>Table5[[#This Row],[2023]]/$J$2</f>
        <v>0</v>
      </c>
    </row>
    <row r="306" spans="1:8" x14ac:dyDescent="0.55000000000000004">
      <c r="A306" t="str">
        <f t="shared" ref="A306:A307" si="101">A305</f>
        <v>Namibia</v>
      </c>
      <c r="B306" t="s">
        <v>28</v>
      </c>
      <c r="G306">
        <v>459</v>
      </c>
      <c r="H306">
        <f>Table5[[#This Row],[2023]]/$J$2</f>
        <v>1.0171257736667756E-7</v>
      </c>
    </row>
    <row r="307" spans="1:8" x14ac:dyDescent="0.55000000000000004">
      <c r="A307" t="str">
        <f t="shared" si="101"/>
        <v>Namibia</v>
      </c>
      <c r="B307" t="s">
        <v>0</v>
      </c>
      <c r="G307">
        <v>-459</v>
      </c>
      <c r="H307">
        <f>Table5[[#This Row],[2023]]/$J$2</f>
        <v>-1.0171257736667756E-7</v>
      </c>
    </row>
    <row r="308" spans="1:8" x14ac:dyDescent="0.55000000000000004">
      <c r="A308" t="s">
        <v>77</v>
      </c>
      <c r="B308" t="s">
        <v>27</v>
      </c>
      <c r="C308">
        <v>57873</v>
      </c>
      <c r="D308">
        <v>159766</v>
      </c>
      <c r="E308">
        <v>37509</v>
      </c>
      <c r="H308" s="41">
        <f>Table5[[#This Row],[2023]]/$J$2</f>
        <v>0</v>
      </c>
    </row>
    <row r="309" spans="1:8" x14ac:dyDescent="0.55000000000000004">
      <c r="A309" t="str">
        <f t="shared" ref="A309:A310" si="102">A308</f>
        <v>Côte-d'Ivoire</v>
      </c>
      <c r="B309" t="s">
        <v>28</v>
      </c>
      <c r="C309">
        <v>38708</v>
      </c>
      <c r="D309">
        <v>37424</v>
      </c>
      <c r="E309">
        <v>197</v>
      </c>
      <c r="G309">
        <v>489</v>
      </c>
      <c r="H309">
        <f>Table5[[#This Row],[2023]]/$J$2</f>
        <v>1.0836045824031662E-7</v>
      </c>
    </row>
    <row r="310" spans="1:8" x14ac:dyDescent="0.55000000000000004">
      <c r="A310" t="str">
        <f t="shared" si="102"/>
        <v>Côte-d'Ivoire</v>
      </c>
      <c r="B310" t="s">
        <v>0</v>
      </c>
      <c r="C310">
        <v>19165</v>
      </c>
      <c r="D310">
        <v>122342</v>
      </c>
      <c r="E310">
        <v>37312</v>
      </c>
      <c r="G310">
        <v>-489</v>
      </c>
      <c r="H310">
        <f>Table5[[#This Row],[2023]]/$J$2</f>
        <v>-1.0836045824031662E-7</v>
      </c>
    </row>
    <row r="311" spans="1:8" x14ac:dyDescent="0.55000000000000004">
      <c r="A311" t="s">
        <v>198</v>
      </c>
      <c r="B311" t="s">
        <v>27</v>
      </c>
      <c r="H311" s="41">
        <f>Table5[[#This Row],[2023]]/$J$2</f>
        <v>0</v>
      </c>
    </row>
    <row r="312" spans="1:8" x14ac:dyDescent="0.55000000000000004">
      <c r="A312" t="str">
        <f t="shared" ref="A312:A313" si="103">A311</f>
        <v>Bhutan</v>
      </c>
      <c r="B312" t="s">
        <v>28</v>
      </c>
      <c r="G312">
        <v>597</v>
      </c>
      <c r="H312">
        <f>Table5[[#This Row],[2023]]/$J$2</f>
        <v>1.3229282938541722E-7</v>
      </c>
    </row>
    <row r="313" spans="1:8" x14ac:dyDescent="0.55000000000000004">
      <c r="A313" t="str">
        <f t="shared" si="103"/>
        <v>Bhutan</v>
      </c>
      <c r="B313" t="s">
        <v>0</v>
      </c>
      <c r="G313">
        <v>-597</v>
      </c>
      <c r="H313">
        <f>Table5[[#This Row],[2023]]/$J$2</f>
        <v>-1.3229282938541722E-7</v>
      </c>
    </row>
    <row r="314" spans="1:8" x14ac:dyDescent="0.55000000000000004">
      <c r="A314" t="s">
        <v>130</v>
      </c>
      <c r="B314" t="s">
        <v>27</v>
      </c>
      <c r="C314">
        <v>47952</v>
      </c>
      <c r="H314" s="41">
        <f>Table5[[#This Row],[2023]]/$J$2</f>
        <v>0</v>
      </c>
    </row>
    <row r="315" spans="1:8" x14ac:dyDescent="0.55000000000000004">
      <c r="A315" t="str">
        <f t="shared" ref="A315:A316" si="104">A314</f>
        <v>Albania</v>
      </c>
      <c r="B315" t="s">
        <v>28</v>
      </c>
      <c r="C315">
        <v>5</v>
      </c>
      <c r="D315">
        <v>81</v>
      </c>
      <c r="E315">
        <v>528</v>
      </c>
      <c r="F315">
        <v>1009</v>
      </c>
      <c r="G315">
        <v>839</v>
      </c>
      <c r="H315">
        <f>Table5[[#This Row],[2023]]/$J$2</f>
        <v>1.8591906843277229E-7</v>
      </c>
    </row>
    <row r="316" spans="1:8" x14ac:dyDescent="0.55000000000000004">
      <c r="A316" t="str">
        <f t="shared" si="104"/>
        <v>Albania</v>
      </c>
      <c r="B316" t="s">
        <v>0</v>
      </c>
      <c r="C316">
        <v>47947</v>
      </c>
      <c r="D316">
        <v>-81</v>
      </c>
      <c r="E316">
        <v>-528</v>
      </c>
      <c r="F316">
        <v>-1009</v>
      </c>
      <c r="G316">
        <v>-839</v>
      </c>
      <c r="H316">
        <f>Table5[[#This Row],[2023]]/$J$2</f>
        <v>-1.8591906843277229E-7</v>
      </c>
    </row>
    <row r="317" spans="1:8" x14ac:dyDescent="0.55000000000000004">
      <c r="A317" t="s">
        <v>127</v>
      </c>
      <c r="B317" t="s">
        <v>27</v>
      </c>
      <c r="H317" s="41">
        <f>Table5[[#This Row],[2023]]/$J$2</f>
        <v>0</v>
      </c>
    </row>
    <row r="318" spans="1:8" x14ac:dyDescent="0.55000000000000004">
      <c r="A318" t="str">
        <f t="shared" ref="A318:A319" si="105">A317</f>
        <v>Tanzania</v>
      </c>
      <c r="B318" t="s">
        <v>28</v>
      </c>
      <c r="C318">
        <v>1727</v>
      </c>
      <c r="D318">
        <v>1697</v>
      </c>
      <c r="E318">
        <v>2892</v>
      </c>
      <c r="F318">
        <v>762</v>
      </c>
      <c r="G318">
        <v>888</v>
      </c>
      <c r="H318">
        <f>Table5[[#This Row],[2023]]/$J$2</f>
        <v>1.9677727385971607E-7</v>
      </c>
    </row>
    <row r="319" spans="1:8" x14ac:dyDescent="0.55000000000000004">
      <c r="A319" t="str">
        <f t="shared" si="105"/>
        <v>Tanzania</v>
      </c>
      <c r="B319" t="s">
        <v>0</v>
      </c>
      <c r="C319">
        <v>-1727</v>
      </c>
      <c r="D319">
        <v>-1697</v>
      </c>
      <c r="E319">
        <v>-2892</v>
      </c>
      <c r="F319">
        <v>-762</v>
      </c>
      <c r="G319">
        <v>-888</v>
      </c>
      <c r="H319">
        <f>Table5[[#This Row],[2023]]/$J$2</f>
        <v>-1.9677727385971607E-7</v>
      </c>
    </row>
    <row r="320" spans="1:8" x14ac:dyDescent="0.55000000000000004">
      <c r="A320" t="s">
        <v>96</v>
      </c>
      <c r="B320" t="s">
        <v>27</v>
      </c>
      <c r="H320" s="41">
        <f>Table5[[#This Row],[2023]]/$J$2</f>
        <v>0</v>
      </c>
    </row>
    <row r="321" spans="1:8" x14ac:dyDescent="0.55000000000000004">
      <c r="A321" t="str">
        <f t="shared" ref="A321:A322" si="106">A320</f>
        <v>Estonia</v>
      </c>
      <c r="B321" t="s">
        <v>28</v>
      </c>
      <c r="C321">
        <v>4797</v>
      </c>
      <c r="G321">
        <v>1138</v>
      </c>
      <c r="H321">
        <f>Table5[[#This Row],[2023]]/$J$2</f>
        <v>2.5217628114004153E-7</v>
      </c>
    </row>
    <row r="322" spans="1:8" x14ac:dyDescent="0.55000000000000004">
      <c r="A322" t="str">
        <f t="shared" si="106"/>
        <v>Estonia</v>
      </c>
      <c r="B322" t="s">
        <v>0</v>
      </c>
      <c r="C322">
        <v>-4797</v>
      </c>
      <c r="G322">
        <v>-1138</v>
      </c>
      <c r="H322">
        <f>Table5[[#This Row],[2023]]/$J$2</f>
        <v>-2.5217628114004153E-7</v>
      </c>
    </row>
    <row r="323" spans="1:8" x14ac:dyDescent="0.55000000000000004">
      <c r="A323" t="s">
        <v>129</v>
      </c>
      <c r="B323" t="s">
        <v>27</v>
      </c>
      <c r="H323" s="41">
        <f>Table5[[#This Row],[2023]]/$J$2</f>
        <v>0</v>
      </c>
    </row>
    <row r="324" spans="1:8" x14ac:dyDescent="0.55000000000000004">
      <c r="A324" t="str">
        <f t="shared" ref="A324:A325" si="107">A323</f>
        <v>Kenya</v>
      </c>
      <c r="B324" t="s">
        <v>28</v>
      </c>
      <c r="C324">
        <v>4657</v>
      </c>
      <c r="D324">
        <v>4437</v>
      </c>
      <c r="E324">
        <v>1349</v>
      </c>
      <c r="F324">
        <v>909</v>
      </c>
      <c r="G324">
        <v>1162</v>
      </c>
      <c r="H324">
        <f>Table5[[#This Row],[2023]]/$J$2</f>
        <v>2.574945858389528E-7</v>
      </c>
    </row>
    <row r="325" spans="1:8" x14ac:dyDescent="0.55000000000000004">
      <c r="A325" t="str">
        <f t="shared" si="107"/>
        <v>Kenya</v>
      </c>
      <c r="B325" t="s">
        <v>0</v>
      </c>
      <c r="C325">
        <v>-4657</v>
      </c>
      <c r="D325">
        <v>-4437</v>
      </c>
      <c r="E325">
        <v>-1349</v>
      </c>
      <c r="F325">
        <v>-909</v>
      </c>
      <c r="G325">
        <v>-1162</v>
      </c>
      <c r="H325">
        <f>Table5[[#This Row],[2023]]/$J$2</f>
        <v>-2.574945858389528E-7</v>
      </c>
    </row>
    <row r="326" spans="1:8" x14ac:dyDescent="0.55000000000000004">
      <c r="A326" t="s">
        <v>131</v>
      </c>
      <c r="B326" t="s">
        <v>27</v>
      </c>
      <c r="H326" s="41">
        <f>Table5[[#This Row],[2023]]/$J$2</f>
        <v>0</v>
      </c>
    </row>
    <row r="327" spans="1:8" x14ac:dyDescent="0.55000000000000004">
      <c r="A327" t="str">
        <f t="shared" ref="A327:A328" si="108">A326</f>
        <v>Uganda</v>
      </c>
      <c r="B327" t="s">
        <v>28</v>
      </c>
      <c r="C327">
        <v>789</v>
      </c>
      <c r="D327">
        <v>11089</v>
      </c>
      <c r="E327">
        <v>988</v>
      </c>
      <c r="F327">
        <v>1056</v>
      </c>
      <c r="G327">
        <v>1247</v>
      </c>
      <c r="H327">
        <f>Table5[[#This Row],[2023]]/$J$2</f>
        <v>2.7633024831426345E-7</v>
      </c>
    </row>
    <row r="328" spans="1:8" x14ac:dyDescent="0.55000000000000004">
      <c r="A328" t="str">
        <f t="shared" si="108"/>
        <v>Uganda</v>
      </c>
      <c r="B328" t="s">
        <v>0</v>
      </c>
      <c r="C328">
        <v>-789</v>
      </c>
      <c r="D328">
        <v>-11089</v>
      </c>
      <c r="E328">
        <v>-988</v>
      </c>
      <c r="F328">
        <v>-1056</v>
      </c>
      <c r="G328">
        <v>-1247</v>
      </c>
      <c r="H328">
        <f>Table5[[#This Row],[2023]]/$J$2</f>
        <v>-2.7633024831426345E-7</v>
      </c>
    </row>
    <row r="329" spans="1:8" x14ac:dyDescent="0.55000000000000004">
      <c r="A329" t="s">
        <v>199</v>
      </c>
      <c r="B329" t="s">
        <v>27</v>
      </c>
      <c r="H329" s="41">
        <f>Table5[[#This Row],[2023]]/$J$2</f>
        <v>0</v>
      </c>
    </row>
    <row r="330" spans="1:8" x14ac:dyDescent="0.55000000000000004">
      <c r="A330" t="str">
        <f t="shared" ref="A330:A331" si="109">A329</f>
        <v>Yemen</v>
      </c>
      <c r="B330" t="s">
        <v>28</v>
      </c>
      <c r="G330">
        <v>1379</v>
      </c>
      <c r="H330">
        <f>Table5[[#This Row],[2023]]/$J$2</f>
        <v>3.0558092415827528E-7</v>
      </c>
    </row>
    <row r="331" spans="1:8" x14ac:dyDescent="0.55000000000000004">
      <c r="A331" t="str">
        <f t="shared" si="109"/>
        <v>Yemen</v>
      </c>
      <c r="B331" t="s">
        <v>0</v>
      </c>
      <c r="G331">
        <v>-1379</v>
      </c>
      <c r="H331">
        <f>Table5[[#This Row],[2023]]/$J$2</f>
        <v>-3.0558092415827528E-7</v>
      </c>
    </row>
    <row r="332" spans="1:8" x14ac:dyDescent="0.55000000000000004">
      <c r="A332" t="s">
        <v>97</v>
      </c>
      <c r="B332" t="s">
        <v>27</v>
      </c>
      <c r="H332" s="41">
        <f>Table5[[#This Row],[2023]]/$J$2</f>
        <v>0</v>
      </c>
    </row>
    <row r="333" spans="1:8" x14ac:dyDescent="0.55000000000000004">
      <c r="A333" t="str">
        <f t="shared" ref="A333:A334" si="110">A332</f>
        <v>Syria</v>
      </c>
      <c r="B333" t="s">
        <v>28</v>
      </c>
      <c r="C333">
        <v>21232</v>
      </c>
      <c r="G333">
        <v>1580</v>
      </c>
      <c r="H333">
        <f>Table5[[#This Row],[2023]]/$J$2</f>
        <v>3.5012172601165695E-7</v>
      </c>
    </row>
    <row r="334" spans="1:8" x14ac:dyDescent="0.55000000000000004">
      <c r="A334" t="str">
        <f t="shared" si="110"/>
        <v>Syria</v>
      </c>
      <c r="B334" t="s">
        <v>0</v>
      </c>
      <c r="C334">
        <v>-21232</v>
      </c>
      <c r="G334">
        <v>-1580</v>
      </c>
      <c r="H334">
        <f>Table5[[#This Row],[2023]]/$J$2</f>
        <v>-3.5012172601165695E-7</v>
      </c>
    </row>
    <row r="335" spans="1:8" x14ac:dyDescent="0.55000000000000004">
      <c r="A335" t="s">
        <v>114</v>
      </c>
      <c r="B335" t="s">
        <v>27</v>
      </c>
      <c r="E335">
        <v>12205</v>
      </c>
      <c r="H335" s="41">
        <f>Table5[[#This Row],[2023]]/$J$2</f>
        <v>0</v>
      </c>
    </row>
    <row r="336" spans="1:8" x14ac:dyDescent="0.55000000000000004">
      <c r="A336" t="str">
        <f t="shared" ref="A336:A337" si="111">A335</f>
        <v>Lebanon</v>
      </c>
      <c r="B336" t="s">
        <v>28</v>
      </c>
      <c r="C336">
        <v>71936</v>
      </c>
      <c r="F336">
        <v>30</v>
      </c>
      <c r="G336">
        <v>2000</v>
      </c>
      <c r="H336">
        <f>Table5[[#This Row],[2023]]/$J$2</f>
        <v>4.4319205824260378E-7</v>
      </c>
    </row>
    <row r="337" spans="1:8" x14ac:dyDescent="0.55000000000000004">
      <c r="A337" t="str">
        <f t="shared" si="111"/>
        <v>Lebanon</v>
      </c>
      <c r="B337" t="s">
        <v>0</v>
      </c>
      <c r="C337">
        <v>-71936</v>
      </c>
      <c r="E337">
        <v>12205</v>
      </c>
      <c r="F337">
        <v>-30</v>
      </c>
      <c r="G337">
        <v>-2000</v>
      </c>
      <c r="H337">
        <f>Table5[[#This Row],[2023]]/$J$2</f>
        <v>-4.4319205824260378E-7</v>
      </c>
    </row>
    <row r="338" spans="1:8" x14ac:dyDescent="0.55000000000000004">
      <c r="A338" t="s">
        <v>56</v>
      </c>
      <c r="B338" t="s">
        <v>27</v>
      </c>
      <c r="C338">
        <v>81447</v>
      </c>
      <c r="F338">
        <v>104642</v>
      </c>
      <c r="H338" s="41">
        <f>Table5[[#This Row],[2023]]/$J$2</f>
        <v>0</v>
      </c>
    </row>
    <row r="339" spans="1:8" x14ac:dyDescent="0.55000000000000004">
      <c r="A339" t="str">
        <f t="shared" ref="A339:A340" si="112">A338</f>
        <v>Afghanistan</v>
      </c>
      <c r="B339" t="s">
        <v>28</v>
      </c>
      <c r="E339">
        <v>3341</v>
      </c>
      <c r="F339">
        <v>52</v>
      </c>
      <c r="G339">
        <v>2886</v>
      </c>
      <c r="H339">
        <f>Table5[[#This Row],[2023]]/$J$2</f>
        <v>6.395261400440772E-7</v>
      </c>
    </row>
    <row r="340" spans="1:8" x14ac:dyDescent="0.55000000000000004">
      <c r="A340" t="str">
        <f t="shared" si="112"/>
        <v>Afghanistan</v>
      </c>
      <c r="B340" t="s">
        <v>0</v>
      </c>
      <c r="C340">
        <v>81447</v>
      </c>
      <c r="E340">
        <v>-3341</v>
      </c>
      <c r="F340">
        <v>104590</v>
      </c>
      <c r="G340">
        <v>-2886</v>
      </c>
      <c r="H340">
        <f>Table5[[#This Row],[2023]]/$J$2</f>
        <v>-6.395261400440772E-7</v>
      </c>
    </row>
    <row r="341" spans="1:8" x14ac:dyDescent="0.55000000000000004">
      <c r="A341" t="s">
        <v>132</v>
      </c>
      <c r="B341" t="s">
        <v>27</v>
      </c>
      <c r="E341">
        <v>25038</v>
      </c>
      <c r="H341" s="41">
        <f>Table5[[#This Row],[2023]]/$J$2</f>
        <v>0</v>
      </c>
    </row>
    <row r="342" spans="1:8" x14ac:dyDescent="0.55000000000000004">
      <c r="A342" t="str">
        <f t="shared" ref="A342:A343" si="113">A341</f>
        <v>Mauritius</v>
      </c>
      <c r="B342" t="s">
        <v>28</v>
      </c>
      <c r="D342">
        <v>834</v>
      </c>
      <c r="E342">
        <v>1601</v>
      </c>
      <c r="F342">
        <v>1238</v>
      </c>
      <c r="G342">
        <v>3601</v>
      </c>
      <c r="H342">
        <f>Table5[[#This Row],[2023]]/$J$2</f>
        <v>7.9796730086580806E-7</v>
      </c>
    </row>
    <row r="343" spans="1:8" x14ac:dyDescent="0.55000000000000004">
      <c r="A343" t="str">
        <f t="shared" si="113"/>
        <v>Mauritius</v>
      </c>
      <c r="B343" t="s">
        <v>0</v>
      </c>
      <c r="D343">
        <v>-834</v>
      </c>
      <c r="E343">
        <v>23437</v>
      </c>
      <c r="F343">
        <v>-1238</v>
      </c>
      <c r="G343">
        <v>-3601</v>
      </c>
      <c r="H343">
        <f>Table5[[#This Row],[2023]]/$J$2</f>
        <v>-7.9796730086580806E-7</v>
      </c>
    </row>
    <row r="344" spans="1:8" x14ac:dyDescent="0.55000000000000004">
      <c r="A344" t="s">
        <v>138</v>
      </c>
      <c r="B344" t="s">
        <v>27</v>
      </c>
      <c r="C344">
        <v>150001</v>
      </c>
      <c r="D344">
        <v>20505</v>
      </c>
      <c r="H344" s="41">
        <f>Table5[[#This Row],[2023]]/$J$2</f>
        <v>0</v>
      </c>
    </row>
    <row r="345" spans="1:8" x14ac:dyDescent="0.55000000000000004">
      <c r="A345" t="str">
        <f t="shared" ref="A345:A346" si="114">A344</f>
        <v>Saudi Arabia</v>
      </c>
      <c r="B345" t="s">
        <v>28</v>
      </c>
      <c r="C345">
        <v>131</v>
      </c>
      <c r="D345">
        <v>4377</v>
      </c>
      <c r="E345">
        <v>11455</v>
      </c>
      <c r="F345">
        <v>4027</v>
      </c>
      <c r="G345">
        <v>4584</v>
      </c>
      <c r="H345">
        <f>Table5[[#This Row],[2023]]/$J$2</f>
        <v>1.0157961974920477E-6</v>
      </c>
    </row>
    <row r="346" spans="1:8" x14ac:dyDescent="0.55000000000000004">
      <c r="A346" t="str">
        <f t="shared" si="114"/>
        <v>Saudi Arabia</v>
      </c>
      <c r="B346" t="s">
        <v>0</v>
      </c>
      <c r="C346">
        <v>149870</v>
      </c>
      <c r="D346">
        <v>16128</v>
      </c>
      <c r="E346">
        <v>-11455</v>
      </c>
      <c r="F346">
        <v>-4027</v>
      </c>
      <c r="G346">
        <v>-4584</v>
      </c>
      <c r="H346">
        <f>Table5[[#This Row],[2023]]/$J$2</f>
        <v>-1.0157961974920477E-6</v>
      </c>
    </row>
    <row r="347" spans="1:8" x14ac:dyDescent="0.55000000000000004">
      <c r="A347" t="s">
        <v>111</v>
      </c>
      <c r="B347" t="s">
        <v>27</v>
      </c>
      <c r="H347" s="41">
        <f>Table5[[#This Row],[2023]]/$J$2</f>
        <v>0</v>
      </c>
    </row>
    <row r="348" spans="1:8" x14ac:dyDescent="0.55000000000000004">
      <c r="A348" t="str">
        <f t="shared" ref="A348:A349" si="115">A347</f>
        <v>Uzbekistan</v>
      </c>
      <c r="B348" t="s">
        <v>28</v>
      </c>
      <c r="E348">
        <v>3815</v>
      </c>
      <c r="G348">
        <v>5443</v>
      </c>
      <c r="H348">
        <f>Table5[[#This Row],[2023]]/$J$2</f>
        <v>1.2061471865072462E-6</v>
      </c>
    </row>
    <row r="349" spans="1:8" x14ac:dyDescent="0.55000000000000004">
      <c r="A349" t="str">
        <f t="shared" si="115"/>
        <v>Uzbekistan</v>
      </c>
      <c r="B349" t="s">
        <v>0</v>
      </c>
      <c r="E349">
        <v>-3815</v>
      </c>
      <c r="G349">
        <v>-5443</v>
      </c>
      <c r="H349">
        <f>Table5[[#This Row],[2023]]/$J$2</f>
        <v>-1.2061471865072462E-6</v>
      </c>
    </row>
    <row r="350" spans="1:8" x14ac:dyDescent="0.55000000000000004">
      <c r="A350" t="s">
        <v>148</v>
      </c>
      <c r="B350" t="s">
        <v>27</v>
      </c>
      <c r="D350">
        <v>76615</v>
      </c>
      <c r="E350">
        <v>76923</v>
      </c>
      <c r="G350">
        <v>239</v>
      </c>
      <c r="H350" s="41">
        <f>Table5[[#This Row],[2023]]/$J$2</f>
        <v>5.2961450959991148E-8</v>
      </c>
    </row>
    <row r="351" spans="1:8" x14ac:dyDescent="0.55000000000000004">
      <c r="A351" t="str">
        <f t="shared" ref="A351:A352" si="116">A350</f>
        <v>Pakistan</v>
      </c>
      <c r="B351" t="s">
        <v>28</v>
      </c>
      <c r="C351">
        <v>47624</v>
      </c>
      <c r="D351">
        <v>120934</v>
      </c>
      <c r="E351">
        <v>14056</v>
      </c>
      <c r="F351">
        <v>17666</v>
      </c>
      <c r="G351">
        <v>5784</v>
      </c>
      <c r="H351">
        <f>Table5[[#This Row],[2023]]/$J$2</f>
        <v>1.2817114324376102E-6</v>
      </c>
    </row>
    <row r="352" spans="1:8" x14ac:dyDescent="0.55000000000000004">
      <c r="A352" t="str">
        <f t="shared" si="116"/>
        <v>Pakistan</v>
      </c>
      <c r="B352" t="s">
        <v>0</v>
      </c>
      <c r="C352">
        <v>-47624</v>
      </c>
      <c r="D352">
        <v>-44319</v>
      </c>
      <c r="E352">
        <v>62867</v>
      </c>
      <c r="F352">
        <v>-17666</v>
      </c>
      <c r="G352">
        <v>-5545</v>
      </c>
      <c r="H352">
        <f>Table5[[#This Row],[2023]]/$J$2</f>
        <v>-1.2287499814776189E-6</v>
      </c>
    </row>
    <row r="353" spans="1:8" x14ac:dyDescent="0.55000000000000004">
      <c r="A353" t="s">
        <v>163</v>
      </c>
      <c r="B353" t="s">
        <v>27</v>
      </c>
      <c r="C353">
        <v>26277</v>
      </c>
      <c r="H353" s="41">
        <f>Table5[[#This Row],[2023]]/$J$2</f>
        <v>0</v>
      </c>
    </row>
    <row r="354" spans="1:8" x14ac:dyDescent="0.55000000000000004">
      <c r="A354" t="str">
        <f t="shared" ref="A354:A355" si="117">A353</f>
        <v>Ethiopia</v>
      </c>
      <c r="B354" t="s">
        <v>28</v>
      </c>
      <c r="C354">
        <v>5848</v>
      </c>
      <c r="D354">
        <v>206062</v>
      </c>
      <c r="E354">
        <v>171707</v>
      </c>
      <c r="F354">
        <v>291748</v>
      </c>
      <c r="G354">
        <v>7718</v>
      </c>
      <c r="H354">
        <f>Table5[[#This Row],[2023]]/$J$2</f>
        <v>1.7102781527582079E-6</v>
      </c>
    </row>
    <row r="355" spans="1:8" x14ac:dyDescent="0.55000000000000004">
      <c r="A355" t="str">
        <f t="shared" si="117"/>
        <v>Ethiopia</v>
      </c>
      <c r="B355" t="s">
        <v>0</v>
      </c>
      <c r="C355">
        <v>20429</v>
      </c>
      <c r="D355">
        <v>-206062</v>
      </c>
      <c r="E355">
        <v>-171707</v>
      </c>
      <c r="F355">
        <v>-291748</v>
      </c>
      <c r="G355">
        <v>-7718</v>
      </c>
      <c r="H355">
        <f>Table5[[#This Row],[2023]]/$J$2</f>
        <v>-1.7102781527582079E-6</v>
      </c>
    </row>
    <row r="356" spans="1:8" x14ac:dyDescent="0.55000000000000004">
      <c r="A356" t="s">
        <v>144</v>
      </c>
      <c r="B356" t="s">
        <v>27</v>
      </c>
      <c r="C356">
        <v>60311</v>
      </c>
      <c r="D356">
        <v>86901</v>
      </c>
      <c r="E356">
        <v>152156</v>
      </c>
      <c r="H356" s="41">
        <f>Table5[[#This Row],[2023]]/$J$2</f>
        <v>0</v>
      </c>
    </row>
    <row r="357" spans="1:8" x14ac:dyDescent="0.55000000000000004">
      <c r="A357" t="str">
        <f t="shared" ref="A357:A358" si="118">A356</f>
        <v>El Salvador</v>
      </c>
      <c r="B357" t="s">
        <v>28</v>
      </c>
      <c r="C357">
        <v>2780</v>
      </c>
      <c r="D357">
        <v>1079</v>
      </c>
      <c r="E357">
        <v>4893</v>
      </c>
      <c r="F357">
        <v>10513</v>
      </c>
      <c r="G357">
        <v>10926</v>
      </c>
      <c r="H357">
        <f>Table5[[#This Row],[2023]]/$J$2</f>
        <v>2.4211582141793444E-6</v>
      </c>
    </row>
    <row r="358" spans="1:8" x14ac:dyDescent="0.55000000000000004">
      <c r="A358" t="str">
        <f t="shared" si="118"/>
        <v>El Salvador</v>
      </c>
      <c r="B358" t="s">
        <v>0</v>
      </c>
      <c r="C358">
        <v>57531</v>
      </c>
      <c r="D358">
        <v>85822</v>
      </c>
      <c r="E358">
        <v>147263</v>
      </c>
      <c r="F358">
        <v>-10513</v>
      </c>
      <c r="G358">
        <v>-10926</v>
      </c>
      <c r="H358">
        <f>Table5[[#This Row],[2023]]/$J$2</f>
        <v>-2.4211582141793444E-6</v>
      </c>
    </row>
    <row r="359" spans="1:8" x14ac:dyDescent="0.55000000000000004">
      <c r="A359" t="s">
        <v>156</v>
      </c>
      <c r="B359" t="s">
        <v>27</v>
      </c>
      <c r="H359" s="41">
        <f>Table5[[#This Row],[2023]]/$J$2</f>
        <v>0</v>
      </c>
    </row>
    <row r="360" spans="1:8" x14ac:dyDescent="0.55000000000000004">
      <c r="A360" t="str">
        <f t="shared" ref="A360:A361" si="119">A359</f>
        <v>Sri Lanka</v>
      </c>
      <c r="B360" t="s">
        <v>28</v>
      </c>
      <c r="C360">
        <v>5734</v>
      </c>
      <c r="D360">
        <v>4367</v>
      </c>
      <c r="E360">
        <v>8401</v>
      </c>
      <c r="F360">
        <v>111216</v>
      </c>
      <c r="G360">
        <v>17066</v>
      </c>
      <c r="H360">
        <f>Table5[[#This Row],[2023]]/$J$2</f>
        <v>3.7817578329841378E-6</v>
      </c>
    </row>
    <row r="361" spans="1:8" x14ac:dyDescent="0.55000000000000004">
      <c r="A361" t="str">
        <f t="shared" si="119"/>
        <v>Sri Lanka</v>
      </c>
      <c r="B361" t="s">
        <v>0</v>
      </c>
      <c r="C361">
        <v>-5734</v>
      </c>
      <c r="D361">
        <v>-4367</v>
      </c>
      <c r="E361">
        <v>-8401</v>
      </c>
      <c r="F361">
        <v>-111216</v>
      </c>
      <c r="G361">
        <v>-17066</v>
      </c>
      <c r="H361">
        <f>Table5[[#This Row],[2023]]/$J$2</f>
        <v>-3.7817578329841378E-6</v>
      </c>
    </row>
    <row r="362" spans="1:8" x14ac:dyDescent="0.55000000000000004">
      <c r="A362" t="s">
        <v>147</v>
      </c>
      <c r="B362" t="s">
        <v>27</v>
      </c>
      <c r="C362">
        <v>84175</v>
      </c>
      <c r="H362" s="41">
        <f>Table5[[#This Row],[2023]]/$J$2</f>
        <v>0</v>
      </c>
    </row>
    <row r="363" spans="1:8" x14ac:dyDescent="0.55000000000000004">
      <c r="A363" t="str">
        <f t="shared" ref="A363:A364" si="120">A362</f>
        <v>Tunisia</v>
      </c>
      <c r="B363" t="s">
        <v>28</v>
      </c>
      <c r="C363">
        <v>4185</v>
      </c>
      <c r="D363">
        <v>11358</v>
      </c>
      <c r="E363">
        <v>79178</v>
      </c>
      <c r="F363">
        <v>14417</v>
      </c>
      <c r="G363">
        <v>18586</v>
      </c>
      <c r="H363">
        <f>Table5[[#This Row],[2023]]/$J$2</f>
        <v>4.1185837972485163E-6</v>
      </c>
    </row>
    <row r="364" spans="1:8" x14ac:dyDescent="0.55000000000000004">
      <c r="A364" t="str">
        <f t="shared" si="120"/>
        <v>Tunisia</v>
      </c>
      <c r="B364" t="s">
        <v>0</v>
      </c>
      <c r="C364">
        <v>79990</v>
      </c>
      <c r="D364">
        <v>-11358</v>
      </c>
      <c r="E364">
        <v>-79178</v>
      </c>
      <c r="F364">
        <v>-14417</v>
      </c>
      <c r="G364">
        <v>-18586</v>
      </c>
      <c r="H364">
        <f>Table5[[#This Row],[2023]]/$J$2</f>
        <v>-4.1185837972485163E-6</v>
      </c>
    </row>
    <row r="365" spans="1:8" x14ac:dyDescent="0.55000000000000004">
      <c r="A365" t="s">
        <v>173</v>
      </c>
      <c r="B365" t="s">
        <v>27</v>
      </c>
      <c r="C365">
        <v>182403</v>
      </c>
      <c r="D365">
        <v>541313</v>
      </c>
      <c r="E365">
        <v>2215875</v>
      </c>
      <c r="F365">
        <v>208760</v>
      </c>
      <c r="G365">
        <v>342805</v>
      </c>
      <c r="H365" s="41">
        <f>Table5[[#This Row],[2023]]/$J$2</f>
        <v>7.5964226762927886E-5</v>
      </c>
    </row>
    <row r="366" spans="1:8" x14ac:dyDescent="0.55000000000000004">
      <c r="A366" t="str">
        <f t="shared" ref="A366:A367" si="121">A365</f>
        <v>South Africa</v>
      </c>
      <c r="B366" t="s">
        <v>28</v>
      </c>
      <c r="C366">
        <v>1323861</v>
      </c>
      <c r="D366">
        <v>1323777</v>
      </c>
      <c r="E366">
        <v>1130056</v>
      </c>
      <c r="F366">
        <v>1436599</v>
      </c>
      <c r="G366">
        <v>363158</v>
      </c>
      <c r="H366">
        <f>Table5[[#This Row],[2023]]/$J$2</f>
        <v>8.0474370743633753E-5</v>
      </c>
    </row>
    <row r="367" spans="1:8" x14ac:dyDescent="0.55000000000000004">
      <c r="A367" t="str">
        <f t="shared" si="121"/>
        <v>South Africa</v>
      </c>
      <c r="B367" t="s">
        <v>0</v>
      </c>
      <c r="C367">
        <v>-1141458</v>
      </c>
      <c r="D367">
        <v>-782464</v>
      </c>
      <c r="E367">
        <v>1085819</v>
      </c>
      <c r="F367">
        <v>-1227839</v>
      </c>
      <c r="G367">
        <v>-20353</v>
      </c>
      <c r="H367">
        <f>Table5[[#This Row],[2023]]/$J$2</f>
        <v>-4.5101439807058572E-6</v>
      </c>
    </row>
    <row r="368" spans="1:8" x14ac:dyDescent="0.55000000000000004">
      <c r="A368" t="s">
        <v>128</v>
      </c>
      <c r="B368" t="s">
        <v>27</v>
      </c>
      <c r="E368">
        <v>99462</v>
      </c>
      <c r="H368" s="41">
        <f>Table5[[#This Row],[2023]]/$J$2</f>
        <v>0</v>
      </c>
    </row>
    <row r="369" spans="1:8" x14ac:dyDescent="0.55000000000000004">
      <c r="A369" t="str">
        <f t="shared" ref="A369:A370" si="122">A368</f>
        <v>Slovenia</v>
      </c>
      <c r="B369" t="s">
        <v>28</v>
      </c>
      <c r="C369">
        <v>5376</v>
      </c>
      <c r="D369">
        <v>8887</v>
      </c>
      <c r="E369">
        <v>9145</v>
      </c>
      <c r="F369">
        <v>812</v>
      </c>
      <c r="G369">
        <v>23666</v>
      </c>
      <c r="H369">
        <f>Table5[[#This Row],[2023]]/$J$2</f>
        <v>5.2442916251847306E-6</v>
      </c>
    </row>
    <row r="370" spans="1:8" x14ac:dyDescent="0.55000000000000004">
      <c r="A370" t="str">
        <f t="shared" si="122"/>
        <v>Slovenia</v>
      </c>
      <c r="B370" t="s">
        <v>0</v>
      </c>
      <c r="C370">
        <v>-5376</v>
      </c>
      <c r="D370">
        <v>-8887</v>
      </c>
      <c r="E370">
        <v>90317</v>
      </c>
      <c r="F370">
        <v>-812</v>
      </c>
      <c r="G370">
        <v>-23666</v>
      </c>
      <c r="H370">
        <f>Table5[[#This Row],[2023]]/$J$2</f>
        <v>-5.2442916251847306E-6</v>
      </c>
    </row>
    <row r="371" spans="1:8" x14ac:dyDescent="0.55000000000000004">
      <c r="A371" t="s">
        <v>159</v>
      </c>
      <c r="B371" t="s">
        <v>27</v>
      </c>
      <c r="H371" s="41">
        <f>Table5[[#This Row],[2023]]/$J$2</f>
        <v>0</v>
      </c>
    </row>
    <row r="372" spans="1:8" x14ac:dyDescent="0.55000000000000004">
      <c r="A372" t="str">
        <f t="shared" ref="A372:A373" si="123">A371</f>
        <v>Iceland</v>
      </c>
      <c r="B372" t="s">
        <v>28</v>
      </c>
      <c r="C372">
        <v>302974</v>
      </c>
      <c r="D372">
        <v>99062</v>
      </c>
      <c r="E372">
        <v>104830</v>
      </c>
      <c r="F372">
        <v>142150</v>
      </c>
      <c r="G372">
        <v>31795</v>
      </c>
      <c r="H372">
        <f>Table5[[#This Row],[2023]]/$J$2</f>
        <v>7.045645745911793E-6</v>
      </c>
    </row>
    <row r="373" spans="1:8" x14ac:dyDescent="0.55000000000000004">
      <c r="A373" t="str">
        <f t="shared" si="123"/>
        <v>Iceland</v>
      </c>
      <c r="B373" t="s">
        <v>0</v>
      </c>
      <c r="C373">
        <v>-302974</v>
      </c>
      <c r="D373">
        <v>-99062</v>
      </c>
      <c r="E373">
        <v>-104830</v>
      </c>
      <c r="F373">
        <v>-142150</v>
      </c>
      <c r="G373">
        <v>-31795</v>
      </c>
      <c r="H373">
        <f>Table5[[#This Row],[2023]]/$J$2</f>
        <v>-7.045645745911793E-6</v>
      </c>
    </row>
    <row r="374" spans="1:8" x14ac:dyDescent="0.55000000000000004">
      <c r="A374" t="s">
        <v>145</v>
      </c>
      <c r="B374" t="s">
        <v>27</v>
      </c>
      <c r="H374" s="41">
        <f>Table5[[#This Row],[2023]]/$J$2</f>
        <v>0</v>
      </c>
    </row>
    <row r="375" spans="1:8" x14ac:dyDescent="0.55000000000000004">
      <c r="A375" t="str">
        <f t="shared" ref="A375:A376" si="124">A374</f>
        <v>Nepal</v>
      </c>
      <c r="B375" t="s">
        <v>28</v>
      </c>
      <c r="C375">
        <v>2446</v>
      </c>
      <c r="D375">
        <v>8802</v>
      </c>
      <c r="E375">
        <v>10956</v>
      </c>
      <c r="F375">
        <v>10554</v>
      </c>
      <c r="G375">
        <v>32866</v>
      </c>
      <c r="H375">
        <f>Table5[[#This Row],[2023]]/$J$2</f>
        <v>7.2829750931007077E-6</v>
      </c>
    </row>
    <row r="376" spans="1:8" x14ac:dyDescent="0.55000000000000004">
      <c r="A376" t="str">
        <f t="shared" si="124"/>
        <v>Nepal</v>
      </c>
      <c r="B376" t="s">
        <v>0</v>
      </c>
      <c r="C376">
        <v>-2446</v>
      </c>
      <c r="D376">
        <v>-8802</v>
      </c>
      <c r="E376">
        <v>-10956</v>
      </c>
      <c r="F376">
        <v>-10554</v>
      </c>
      <c r="G376">
        <v>-32866</v>
      </c>
      <c r="H376">
        <f>Table5[[#This Row],[2023]]/$J$2</f>
        <v>-7.2829750931007077E-6</v>
      </c>
    </row>
    <row r="377" spans="1:8" x14ac:dyDescent="0.55000000000000004">
      <c r="A377" t="s">
        <v>110</v>
      </c>
      <c r="B377" t="s">
        <v>27</v>
      </c>
      <c r="H377" s="41">
        <f>Table5[[#This Row],[2023]]/$J$2</f>
        <v>0</v>
      </c>
    </row>
    <row r="378" spans="1:8" x14ac:dyDescent="0.55000000000000004">
      <c r="A378" t="str">
        <f t="shared" ref="A378:A379" si="125">A377</f>
        <v>Moldova</v>
      </c>
      <c r="B378" t="s">
        <v>28</v>
      </c>
      <c r="E378">
        <v>982</v>
      </c>
      <c r="G378">
        <v>38368</v>
      </c>
      <c r="H378">
        <f>Table5[[#This Row],[2023]]/$J$2</f>
        <v>8.5021964453261105E-6</v>
      </c>
    </row>
    <row r="379" spans="1:8" x14ac:dyDescent="0.55000000000000004">
      <c r="A379" t="str">
        <f t="shared" si="125"/>
        <v>Moldova</v>
      </c>
      <c r="B379" t="s">
        <v>0</v>
      </c>
      <c r="E379">
        <v>-982</v>
      </c>
      <c r="G379">
        <v>-38368</v>
      </c>
      <c r="H379">
        <f>Table5[[#This Row],[2023]]/$J$2</f>
        <v>-8.5021964453261105E-6</v>
      </c>
    </row>
    <row r="380" spans="1:8" x14ac:dyDescent="0.55000000000000004">
      <c r="A380" t="s">
        <v>152</v>
      </c>
      <c r="B380" t="s">
        <v>27</v>
      </c>
      <c r="C380">
        <v>1890</v>
      </c>
      <c r="H380" s="41">
        <f>Table5[[#This Row],[2023]]/$J$2</f>
        <v>0</v>
      </c>
    </row>
    <row r="381" spans="1:8" x14ac:dyDescent="0.55000000000000004">
      <c r="A381" t="str">
        <f t="shared" ref="A381:A382" si="126">A380</f>
        <v>Hungary</v>
      </c>
      <c r="B381" t="s">
        <v>28</v>
      </c>
      <c r="C381">
        <v>34804</v>
      </c>
      <c r="D381">
        <v>87322</v>
      </c>
      <c r="E381">
        <v>39550</v>
      </c>
      <c r="F381">
        <v>39600</v>
      </c>
      <c r="G381">
        <v>64220</v>
      </c>
      <c r="H381">
        <f>Table5[[#This Row],[2023]]/$J$2</f>
        <v>1.4230896990170006E-5</v>
      </c>
    </row>
    <row r="382" spans="1:8" x14ac:dyDescent="0.55000000000000004">
      <c r="A382" t="str">
        <f t="shared" si="126"/>
        <v>Hungary</v>
      </c>
      <c r="B382" t="s">
        <v>0</v>
      </c>
      <c r="C382">
        <v>-32914</v>
      </c>
      <c r="D382">
        <v>-87322</v>
      </c>
      <c r="E382">
        <v>-39550</v>
      </c>
      <c r="F382">
        <v>-39600</v>
      </c>
      <c r="G382">
        <v>-64220</v>
      </c>
      <c r="H382">
        <f>Table5[[#This Row],[2023]]/$J$2</f>
        <v>-1.4230896990170006E-5</v>
      </c>
    </row>
    <row r="383" spans="1:8" x14ac:dyDescent="0.55000000000000004">
      <c r="A383" t="s">
        <v>158</v>
      </c>
      <c r="B383" t="s">
        <v>27</v>
      </c>
      <c r="H383" s="41">
        <f>Table5[[#This Row],[2023]]/$J$2</f>
        <v>0</v>
      </c>
    </row>
    <row r="384" spans="1:8" x14ac:dyDescent="0.55000000000000004">
      <c r="A384" t="str">
        <f t="shared" ref="A384:A385" si="127">A383</f>
        <v>Latvia</v>
      </c>
      <c r="B384" t="s">
        <v>28</v>
      </c>
      <c r="C384">
        <v>120651</v>
      </c>
      <c r="D384">
        <v>167488</v>
      </c>
      <c r="E384">
        <v>177448</v>
      </c>
      <c r="F384">
        <v>121173</v>
      </c>
      <c r="G384">
        <v>69124</v>
      </c>
      <c r="H384">
        <f>Table5[[#This Row],[2023]]/$J$2</f>
        <v>1.5317603916980873E-5</v>
      </c>
    </row>
    <row r="385" spans="1:8" x14ac:dyDescent="0.55000000000000004">
      <c r="A385" t="str">
        <f t="shared" si="127"/>
        <v>Latvia</v>
      </c>
      <c r="B385" t="s">
        <v>0</v>
      </c>
      <c r="C385">
        <v>-120651</v>
      </c>
      <c r="D385">
        <v>-167488</v>
      </c>
      <c r="E385">
        <v>-177448</v>
      </c>
      <c r="F385">
        <v>-121173</v>
      </c>
      <c r="G385">
        <v>-69124</v>
      </c>
      <c r="H385">
        <f>Table5[[#This Row],[2023]]/$J$2</f>
        <v>-1.5317603916980873E-5</v>
      </c>
    </row>
    <row r="386" spans="1:8" x14ac:dyDescent="0.55000000000000004">
      <c r="A386" t="s">
        <v>123</v>
      </c>
      <c r="B386" t="s">
        <v>27</v>
      </c>
      <c r="E386">
        <v>4702</v>
      </c>
      <c r="H386" s="41">
        <f>Table5[[#This Row],[2023]]/$J$2</f>
        <v>0</v>
      </c>
    </row>
    <row r="387" spans="1:8" x14ac:dyDescent="0.55000000000000004">
      <c r="A387" t="str">
        <f t="shared" ref="A387:A388" si="128">A386</f>
        <v>Bangladesh</v>
      </c>
      <c r="B387" t="s">
        <v>28</v>
      </c>
      <c r="C387">
        <v>42853</v>
      </c>
      <c r="D387">
        <v>11382</v>
      </c>
      <c r="E387">
        <v>23179</v>
      </c>
      <c r="F387">
        <v>369</v>
      </c>
      <c r="G387">
        <v>71615</v>
      </c>
      <c r="H387">
        <f>Table5[[#This Row],[2023]]/$J$2</f>
        <v>1.5869599625522033E-5</v>
      </c>
    </row>
    <row r="388" spans="1:8" x14ac:dyDescent="0.55000000000000004">
      <c r="A388" t="str">
        <f t="shared" si="128"/>
        <v>Bangladesh</v>
      </c>
      <c r="B388" t="s">
        <v>0</v>
      </c>
      <c r="C388">
        <v>-42853</v>
      </c>
      <c r="D388">
        <v>-11382</v>
      </c>
      <c r="E388">
        <v>-18477</v>
      </c>
      <c r="F388">
        <v>-369</v>
      </c>
      <c r="G388">
        <v>-71615</v>
      </c>
      <c r="H388">
        <f>Table5[[#This Row],[2023]]/$J$2</f>
        <v>-1.5869599625522033E-5</v>
      </c>
    </row>
    <row r="389" spans="1:8" x14ac:dyDescent="0.55000000000000004">
      <c r="A389" t="s">
        <v>160</v>
      </c>
      <c r="B389" t="s">
        <v>27</v>
      </c>
      <c r="C389">
        <v>191</v>
      </c>
      <c r="H389" s="41">
        <f>Table5[[#This Row],[2023]]/$J$2</f>
        <v>0</v>
      </c>
    </row>
    <row r="390" spans="1:8" x14ac:dyDescent="0.55000000000000004">
      <c r="A390" t="str">
        <f t="shared" ref="A390:A391" si="129">A389</f>
        <v>Paraguay</v>
      </c>
      <c r="B390" t="s">
        <v>28</v>
      </c>
      <c r="C390">
        <v>54363</v>
      </c>
      <c r="D390">
        <v>180430</v>
      </c>
      <c r="E390">
        <v>244332</v>
      </c>
      <c r="F390">
        <v>170860</v>
      </c>
      <c r="G390">
        <v>93757</v>
      </c>
      <c r="H390">
        <f>Table5[[#This Row],[2023]]/$J$2</f>
        <v>2.0776178902325899E-5</v>
      </c>
    </row>
    <row r="391" spans="1:8" x14ac:dyDescent="0.55000000000000004">
      <c r="A391" t="str">
        <f t="shared" si="129"/>
        <v>Paraguay</v>
      </c>
      <c r="B391" t="s">
        <v>0</v>
      </c>
      <c r="C391">
        <v>-54172</v>
      </c>
      <c r="D391">
        <v>-180430</v>
      </c>
      <c r="E391">
        <v>-244332</v>
      </c>
      <c r="F391">
        <v>-170860</v>
      </c>
      <c r="G391">
        <v>-93757</v>
      </c>
      <c r="H391">
        <f>Table5[[#This Row],[2023]]/$J$2</f>
        <v>-2.0776178902325899E-5</v>
      </c>
    </row>
    <row r="392" spans="1:8" x14ac:dyDescent="0.55000000000000004">
      <c r="A392" t="s">
        <v>149</v>
      </c>
      <c r="B392" t="s">
        <v>27</v>
      </c>
      <c r="D392">
        <v>30899</v>
      </c>
      <c r="H392" s="41">
        <f>Table5[[#This Row],[2023]]/$J$2</f>
        <v>0</v>
      </c>
    </row>
    <row r="393" spans="1:8" x14ac:dyDescent="0.55000000000000004">
      <c r="A393" t="str">
        <f t="shared" ref="A393:A394" si="130">A392</f>
        <v>Morocco</v>
      </c>
      <c r="B393" t="s">
        <v>28</v>
      </c>
      <c r="C393">
        <v>11297</v>
      </c>
      <c r="D393">
        <v>7109</v>
      </c>
      <c r="E393">
        <v>19628</v>
      </c>
      <c r="F393">
        <v>20940</v>
      </c>
      <c r="G393">
        <v>111932</v>
      </c>
      <c r="H393">
        <f>Table5[[#This Row],[2023]]/$J$2</f>
        <v>2.4803686731605561E-5</v>
      </c>
    </row>
    <row r="394" spans="1:8" x14ac:dyDescent="0.55000000000000004">
      <c r="A394" t="str">
        <f t="shared" si="130"/>
        <v>Morocco</v>
      </c>
      <c r="B394" t="s">
        <v>0</v>
      </c>
      <c r="C394">
        <v>-11297</v>
      </c>
      <c r="D394">
        <v>23790</v>
      </c>
      <c r="E394">
        <v>-19628</v>
      </c>
      <c r="F394">
        <v>-20940</v>
      </c>
      <c r="G394">
        <v>-111932</v>
      </c>
      <c r="H394">
        <f>Table5[[#This Row],[2023]]/$J$2</f>
        <v>-2.4803686731605561E-5</v>
      </c>
    </row>
    <row r="395" spans="1:8" x14ac:dyDescent="0.55000000000000004">
      <c r="A395" t="s">
        <v>166</v>
      </c>
      <c r="B395" t="s">
        <v>27</v>
      </c>
      <c r="C395">
        <v>97145</v>
      </c>
      <c r="D395">
        <v>36397</v>
      </c>
      <c r="E395">
        <v>128764</v>
      </c>
      <c r="F395">
        <v>31718</v>
      </c>
      <c r="G395">
        <v>80400</v>
      </c>
      <c r="H395" s="41">
        <f>Table5[[#This Row],[2023]]/$J$2</f>
        <v>1.781632074135267E-5</v>
      </c>
    </row>
    <row r="396" spans="1:8" x14ac:dyDescent="0.55000000000000004">
      <c r="A396" t="str">
        <f t="shared" ref="A396:A397" si="131">A395</f>
        <v>Barbados</v>
      </c>
      <c r="B396" t="s">
        <v>28</v>
      </c>
      <c r="C396">
        <v>27803</v>
      </c>
      <c r="D396">
        <v>24636</v>
      </c>
      <c r="E396">
        <v>29016</v>
      </c>
      <c r="F396">
        <v>371560</v>
      </c>
      <c r="G396">
        <v>225420</v>
      </c>
      <c r="H396">
        <f>Table5[[#This Row],[2023]]/$J$2</f>
        <v>4.9952176884523873E-5</v>
      </c>
    </row>
    <row r="397" spans="1:8" x14ac:dyDescent="0.55000000000000004">
      <c r="A397" t="str">
        <f t="shared" si="131"/>
        <v>Barbados</v>
      </c>
      <c r="B397" t="s">
        <v>0</v>
      </c>
      <c r="C397">
        <v>69342</v>
      </c>
      <c r="D397">
        <v>11761</v>
      </c>
      <c r="E397">
        <v>99748</v>
      </c>
      <c r="F397">
        <v>-339842</v>
      </c>
      <c r="G397">
        <v>-145020</v>
      </c>
      <c r="H397">
        <f>Table5[[#This Row],[2023]]/$J$2</f>
        <v>-3.2135856143171199E-5</v>
      </c>
    </row>
    <row r="398" spans="1:8" x14ac:dyDescent="0.55000000000000004">
      <c r="A398" t="s">
        <v>63</v>
      </c>
      <c r="B398" t="s">
        <v>27</v>
      </c>
      <c r="C398">
        <v>164839</v>
      </c>
      <c r="D398">
        <v>22701</v>
      </c>
      <c r="E398">
        <v>40077</v>
      </c>
      <c r="F398">
        <v>59531</v>
      </c>
      <c r="G398">
        <v>33007</v>
      </c>
      <c r="H398" s="41">
        <f>Table5[[#This Row],[2023]]/$J$2</f>
        <v>7.314220133206811E-6</v>
      </c>
    </row>
    <row r="399" spans="1:8" x14ac:dyDescent="0.55000000000000004">
      <c r="A399" t="str">
        <f t="shared" ref="A399:A400" si="132">A398</f>
        <v>Honduras</v>
      </c>
      <c r="B399" t="s">
        <v>28</v>
      </c>
      <c r="C399">
        <v>15085</v>
      </c>
      <c r="D399">
        <v>28517</v>
      </c>
      <c r="E399">
        <v>9978</v>
      </c>
      <c r="F399">
        <v>25128</v>
      </c>
      <c r="G399">
        <v>195745</v>
      </c>
      <c r="H399">
        <f>Table5[[#This Row],[2023]]/$J$2</f>
        <v>4.3376314720349234E-5</v>
      </c>
    </row>
    <row r="400" spans="1:8" x14ac:dyDescent="0.55000000000000004">
      <c r="A400" t="str">
        <f t="shared" si="132"/>
        <v>Honduras</v>
      </c>
      <c r="B400" t="s">
        <v>0</v>
      </c>
      <c r="C400">
        <v>149754</v>
      </c>
      <c r="D400">
        <v>-5816</v>
      </c>
      <c r="E400">
        <v>30099</v>
      </c>
      <c r="F400">
        <v>34403</v>
      </c>
      <c r="G400">
        <v>-162738</v>
      </c>
      <c r="H400">
        <f>Table5[[#This Row],[2023]]/$J$2</f>
        <v>-3.6062094587142428E-5</v>
      </c>
    </row>
    <row r="401" spans="1:8" x14ac:dyDescent="0.55000000000000004">
      <c r="A401" t="s">
        <v>175</v>
      </c>
      <c r="B401" t="s">
        <v>27</v>
      </c>
      <c r="D401">
        <v>3449841</v>
      </c>
      <c r="E401">
        <v>3728776</v>
      </c>
      <c r="F401">
        <v>351808</v>
      </c>
      <c r="G401">
        <v>1304063</v>
      </c>
      <c r="H401" s="41">
        <f>Table5[[#This Row],[2023]]/$J$2</f>
        <v>2.8897518252401231E-4</v>
      </c>
    </row>
    <row r="402" spans="1:8" x14ac:dyDescent="0.55000000000000004">
      <c r="A402" t="str">
        <f t="shared" ref="A402:A403" si="133">A401</f>
        <v>Brazil</v>
      </c>
      <c r="B402" t="s">
        <v>28</v>
      </c>
      <c r="C402">
        <v>1890282</v>
      </c>
      <c r="D402">
        <v>515365</v>
      </c>
      <c r="E402">
        <v>1266709</v>
      </c>
      <c r="F402">
        <v>1638709</v>
      </c>
      <c r="G402">
        <v>1494705</v>
      </c>
      <c r="H402">
        <f>Table5[[#This Row],[2023]]/$J$2</f>
        <v>3.3122069270775554E-4</v>
      </c>
    </row>
    <row r="403" spans="1:8" x14ac:dyDescent="0.55000000000000004">
      <c r="A403" t="str">
        <f t="shared" si="133"/>
        <v>Brazil</v>
      </c>
      <c r="B403" t="s">
        <v>0</v>
      </c>
      <c r="C403">
        <v>-1890282</v>
      </c>
      <c r="D403">
        <v>2934476</v>
      </c>
      <c r="E403">
        <v>2462067</v>
      </c>
      <c r="F403">
        <v>-1286901</v>
      </c>
      <c r="G403">
        <v>-190642</v>
      </c>
      <c r="H403">
        <f>Table5[[#This Row],[2023]]/$J$2</f>
        <v>-4.2245510183743233E-5</v>
      </c>
    </row>
    <row r="404" spans="1:8" x14ac:dyDescent="0.55000000000000004">
      <c r="A404" t="s">
        <v>169</v>
      </c>
      <c r="B404" t="s">
        <v>27</v>
      </c>
      <c r="C404">
        <v>109412</v>
      </c>
      <c r="D404">
        <v>15533</v>
      </c>
      <c r="E404">
        <v>700910</v>
      </c>
      <c r="F404">
        <v>60347</v>
      </c>
      <c r="G404">
        <v>12042</v>
      </c>
      <c r="H404" s="41">
        <f>Table5[[#This Row],[2023]]/$J$2</f>
        <v>2.6684593826787171E-6</v>
      </c>
    </row>
    <row r="405" spans="1:8" x14ac:dyDescent="0.55000000000000004">
      <c r="A405" t="str">
        <f t="shared" ref="A405:A406" si="134">A404</f>
        <v>Ecuador</v>
      </c>
      <c r="B405" t="s">
        <v>28</v>
      </c>
      <c r="C405">
        <v>47025</v>
      </c>
      <c r="D405">
        <v>182945</v>
      </c>
      <c r="E405">
        <v>34598</v>
      </c>
      <c r="F405">
        <v>659145</v>
      </c>
      <c r="G405">
        <v>217624</v>
      </c>
      <c r="H405">
        <f>Table5[[#This Row],[2023]]/$J$2</f>
        <v>4.82246142414942E-5</v>
      </c>
    </row>
    <row r="406" spans="1:8" x14ac:dyDescent="0.55000000000000004">
      <c r="A406" t="str">
        <f t="shared" si="134"/>
        <v>Ecuador</v>
      </c>
      <c r="B406" t="s">
        <v>0</v>
      </c>
      <c r="C406">
        <v>62387</v>
      </c>
      <c r="D406">
        <v>-167412</v>
      </c>
      <c r="E406">
        <v>666312</v>
      </c>
      <c r="F406">
        <v>-598798</v>
      </c>
      <c r="G406">
        <v>-205582</v>
      </c>
      <c r="H406">
        <f>Table5[[#This Row],[2023]]/$J$2</f>
        <v>-4.5556154858815484E-5</v>
      </c>
    </row>
    <row r="407" spans="1:8" x14ac:dyDescent="0.55000000000000004">
      <c r="A407" t="s">
        <v>164</v>
      </c>
      <c r="B407" t="s">
        <v>27</v>
      </c>
      <c r="D407">
        <v>142957</v>
      </c>
      <c r="F407">
        <v>104630</v>
      </c>
      <c r="H407" s="41">
        <f>Table5[[#This Row],[2023]]/$J$2</f>
        <v>0</v>
      </c>
    </row>
    <row r="408" spans="1:8" x14ac:dyDescent="0.55000000000000004">
      <c r="A408" t="str">
        <f t="shared" ref="A408:A409" si="135">A407</f>
        <v>Switzerland</v>
      </c>
      <c r="B408" t="s">
        <v>28</v>
      </c>
      <c r="C408">
        <v>177129</v>
      </c>
      <c r="D408">
        <v>201996</v>
      </c>
      <c r="E408">
        <v>339538</v>
      </c>
      <c r="F408">
        <v>432214</v>
      </c>
      <c r="G408">
        <v>223717</v>
      </c>
      <c r="H408">
        <f>Table5[[#This Row],[2023]]/$J$2</f>
        <v>4.9574798846930293E-5</v>
      </c>
    </row>
    <row r="409" spans="1:8" x14ac:dyDescent="0.55000000000000004">
      <c r="A409" t="str">
        <f t="shared" si="135"/>
        <v>Switzerland</v>
      </c>
      <c r="B409" t="s">
        <v>0</v>
      </c>
      <c r="C409">
        <v>-177129</v>
      </c>
      <c r="D409">
        <v>-59039</v>
      </c>
      <c r="E409">
        <v>-339538</v>
      </c>
      <c r="F409">
        <v>-327584</v>
      </c>
      <c r="G409">
        <v>-223717</v>
      </c>
      <c r="H409">
        <f>Table5[[#This Row],[2023]]/$J$2</f>
        <v>-4.9574798846930293E-5</v>
      </c>
    </row>
    <row r="410" spans="1:8" x14ac:dyDescent="0.55000000000000004">
      <c r="A410" t="s">
        <v>162</v>
      </c>
      <c r="B410" t="s">
        <v>27</v>
      </c>
      <c r="H410" s="41">
        <f>Table5[[#This Row],[2023]]/$J$2</f>
        <v>0</v>
      </c>
    </row>
    <row r="411" spans="1:8" x14ac:dyDescent="0.55000000000000004">
      <c r="A411" t="str">
        <f t="shared" ref="A411:A412" si="136">A410</f>
        <v>Serbia</v>
      </c>
      <c r="B411" t="s">
        <v>28</v>
      </c>
      <c r="C411">
        <v>81338</v>
      </c>
      <c r="D411">
        <v>56010</v>
      </c>
      <c r="E411">
        <v>67805</v>
      </c>
      <c r="F411">
        <v>266061</v>
      </c>
      <c r="G411">
        <v>227476</v>
      </c>
      <c r="H411">
        <f>Table5[[#This Row],[2023]]/$J$2</f>
        <v>5.0407778320397268E-5</v>
      </c>
    </row>
    <row r="412" spans="1:8" x14ac:dyDescent="0.55000000000000004">
      <c r="A412" t="str">
        <f t="shared" si="136"/>
        <v>Serbia</v>
      </c>
      <c r="B412" t="s">
        <v>0</v>
      </c>
      <c r="C412">
        <v>-81338</v>
      </c>
      <c r="D412">
        <v>-56010</v>
      </c>
      <c r="E412">
        <v>-67805</v>
      </c>
      <c r="F412">
        <v>-266061</v>
      </c>
      <c r="G412">
        <v>-227476</v>
      </c>
      <c r="H412">
        <f>Table5[[#This Row],[2023]]/$J$2</f>
        <v>-5.0407778320397268E-5</v>
      </c>
    </row>
    <row r="413" spans="1:8" x14ac:dyDescent="0.55000000000000004">
      <c r="A413" t="s">
        <v>165</v>
      </c>
      <c r="B413" t="s">
        <v>27</v>
      </c>
      <c r="C413">
        <v>1170</v>
      </c>
      <c r="H413" s="41">
        <f>Table5[[#This Row],[2023]]/$J$2</f>
        <v>0</v>
      </c>
    </row>
    <row r="414" spans="1:8" x14ac:dyDescent="0.55000000000000004">
      <c r="A414" t="str">
        <f t="shared" ref="A414:A415" si="137">A413</f>
        <v>Austria</v>
      </c>
      <c r="B414" t="s">
        <v>28</v>
      </c>
      <c r="C414">
        <v>438169</v>
      </c>
      <c r="D414">
        <v>384187</v>
      </c>
      <c r="E414">
        <v>642208</v>
      </c>
      <c r="F414">
        <v>330441</v>
      </c>
      <c r="G414">
        <v>275346</v>
      </c>
      <c r="H414">
        <f>Table5[[#This Row],[2023]]/$J$2</f>
        <v>6.1015580234433984E-5</v>
      </c>
    </row>
    <row r="415" spans="1:8" x14ac:dyDescent="0.55000000000000004">
      <c r="A415" t="str">
        <f t="shared" si="137"/>
        <v>Austria</v>
      </c>
      <c r="B415" t="s">
        <v>0</v>
      </c>
      <c r="C415">
        <v>-436999</v>
      </c>
      <c r="D415">
        <v>-384187</v>
      </c>
      <c r="E415">
        <v>-642208</v>
      </c>
      <c r="F415">
        <v>-330441</v>
      </c>
      <c r="G415">
        <v>-275346</v>
      </c>
      <c r="H415">
        <f>Table5[[#This Row],[2023]]/$J$2</f>
        <v>-6.1015580234433984E-5</v>
      </c>
    </row>
    <row r="416" spans="1:8" x14ac:dyDescent="0.55000000000000004">
      <c r="A416" t="s">
        <v>161</v>
      </c>
      <c r="B416" t="s">
        <v>27</v>
      </c>
      <c r="C416">
        <v>5000</v>
      </c>
      <c r="E416">
        <v>21048</v>
      </c>
      <c r="H416" s="41">
        <f>Table5[[#This Row],[2023]]/$J$2</f>
        <v>0</v>
      </c>
    </row>
    <row r="417" spans="1:8" x14ac:dyDescent="0.55000000000000004">
      <c r="A417" t="str">
        <f t="shared" ref="A417:A418" si="138">A416</f>
        <v>Nigeria</v>
      </c>
      <c r="B417" t="s">
        <v>28</v>
      </c>
      <c r="C417">
        <v>105413</v>
      </c>
      <c r="D417">
        <v>123421</v>
      </c>
      <c r="E417">
        <v>162856</v>
      </c>
      <c r="F417">
        <v>242610</v>
      </c>
      <c r="G417">
        <v>290130</v>
      </c>
      <c r="H417">
        <f>Table5[[#This Row],[2023]]/$J$2</f>
        <v>6.429165592896331E-5</v>
      </c>
    </row>
    <row r="418" spans="1:8" x14ac:dyDescent="0.55000000000000004">
      <c r="A418" t="str">
        <f t="shared" si="138"/>
        <v>Nigeria</v>
      </c>
      <c r="B418" t="s">
        <v>0</v>
      </c>
      <c r="C418">
        <v>-100413</v>
      </c>
      <c r="D418">
        <v>-123421</v>
      </c>
      <c r="E418">
        <v>-141808</v>
      </c>
      <c r="F418">
        <v>-242610</v>
      </c>
      <c r="G418">
        <v>-290130</v>
      </c>
      <c r="H418">
        <f>Table5[[#This Row],[2023]]/$J$2</f>
        <v>-6.429165592896331E-5</v>
      </c>
    </row>
    <row r="419" spans="1:8" x14ac:dyDescent="0.55000000000000004">
      <c r="A419" t="s">
        <v>157</v>
      </c>
      <c r="B419" t="s">
        <v>27</v>
      </c>
      <c r="C419">
        <v>452301</v>
      </c>
      <c r="D419">
        <v>1002307</v>
      </c>
      <c r="E419">
        <v>28355</v>
      </c>
      <c r="H419" s="41">
        <f>Table5[[#This Row],[2023]]/$J$2</f>
        <v>0</v>
      </c>
    </row>
    <row r="420" spans="1:8" x14ac:dyDescent="0.55000000000000004">
      <c r="A420" t="str">
        <f t="shared" ref="A420:A421" si="139">A419</f>
        <v>Peru</v>
      </c>
      <c r="B420" t="s">
        <v>28</v>
      </c>
      <c r="C420">
        <v>450563</v>
      </c>
      <c r="D420">
        <v>600398</v>
      </c>
      <c r="E420">
        <v>132132</v>
      </c>
      <c r="F420">
        <v>119651</v>
      </c>
      <c r="G420">
        <v>344405</v>
      </c>
      <c r="H420">
        <f>Table5[[#This Row],[2023]]/$J$2</f>
        <v>7.6318780409521969E-5</v>
      </c>
    </row>
    <row r="421" spans="1:8" x14ac:dyDescent="0.55000000000000004">
      <c r="A421" t="str">
        <f t="shared" si="139"/>
        <v>Peru</v>
      </c>
      <c r="B421" t="s">
        <v>0</v>
      </c>
      <c r="C421">
        <v>1738</v>
      </c>
      <c r="D421">
        <v>401909</v>
      </c>
      <c r="E421">
        <v>-103777</v>
      </c>
      <c r="F421">
        <v>-119651</v>
      </c>
      <c r="G421">
        <v>-344405</v>
      </c>
      <c r="H421">
        <f>Table5[[#This Row],[2023]]/$J$2</f>
        <v>-7.6318780409521969E-5</v>
      </c>
    </row>
    <row r="422" spans="1:8" x14ac:dyDescent="0.55000000000000004">
      <c r="A422" t="s">
        <v>170</v>
      </c>
      <c r="B422" t="s">
        <v>27</v>
      </c>
      <c r="C422">
        <v>29490</v>
      </c>
      <c r="H422" s="41">
        <f>Table5[[#This Row],[2023]]/$J$2</f>
        <v>0</v>
      </c>
    </row>
    <row r="423" spans="1:8" x14ac:dyDescent="0.55000000000000004">
      <c r="A423" t="str">
        <f t="shared" ref="A423:A424" si="140">A422</f>
        <v>Portugal</v>
      </c>
      <c r="B423" t="s">
        <v>28</v>
      </c>
      <c r="C423">
        <v>658373</v>
      </c>
      <c r="D423">
        <v>1059950</v>
      </c>
      <c r="E423">
        <v>696510</v>
      </c>
      <c r="F423">
        <v>773183</v>
      </c>
      <c r="G423">
        <v>365262</v>
      </c>
      <c r="H423">
        <f>Table5[[#This Row],[2023]]/$J$2</f>
        <v>8.094060878890497E-5</v>
      </c>
    </row>
    <row r="424" spans="1:8" x14ac:dyDescent="0.55000000000000004">
      <c r="A424" t="str">
        <f t="shared" si="140"/>
        <v>Portugal</v>
      </c>
      <c r="B424" t="s">
        <v>0</v>
      </c>
      <c r="C424">
        <v>-628883</v>
      </c>
      <c r="D424">
        <v>-1059950</v>
      </c>
      <c r="E424">
        <v>-696510</v>
      </c>
      <c r="F424">
        <v>-773183</v>
      </c>
      <c r="G424">
        <v>-365262</v>
      </c>
      <c r="H424">
        <f>Table5[[#This Row],[2023]]/$J$2</f>
        <v>-8.094060878890497E-5</v>
      </c>
    </row>
    <row r="425" spans="1:8" x14ac:dyDescent="0.55000000000000004">
      <c r="A425" t="s">
        <v>151</v>
      </c>
      <c r="B425" t="s">
        <v>27</v>
      </c>
      <c r="G425">
        <v>103</v>
      </c>
      <c r="H425" s="41">
        <f>Table5[[#This Row],[2023]]/$J$2</f>
        <v>2.2824390999494095E-8</v>
      </c>
    </row>
    <row r="426" spans="1:8" x14ac:dyDescent="0.55000000000000004">
      <c r="A426" t="str">
        <f t="shared" ref="A426:A427" si="141">A425</f>
        <v>Czech Republic</v>
      </c>
      <c r="B426" t="s">
        <v>28</v>
      </c>
      <c r="C426">
        <v>4</v>
      </c>
      <c r="D426">
        <v>229</v>
      </c>
      <c r="E426">
        <v>11794</v>
      </c>
      <c r="F426">
        <v>29108</v>
      </c>
      <c r="G426">
        <v>424216</v>
      </c>
      <c r="H426">
        <f>Table5[[#This Row],[2023]]/$J$2</f>
        <v>9.4004581089722201E-5</v>
      </c>
    </row>
    <row r="427" spans="1:8" x14ac:dyDescent="0.55000000000000004">
      <c r="A427" t="str">
        <f t="shared" si="141"/>
        <v>Czech Republic</v>
      </c>
      <c r="B427" t="s">
        <v>0</v>
      </c>
      <c r="C427">
        <v>-4</v>
      </c>
      <c r="D427">
        <v>-229</v>
      </c>
      <c r="E427">
        <v>-11794</v>
      </c>
      <c r="F427">
        <v>-29108</v>
      </c>
      <c r="G427">
        <v>-424113</v>
      </c>
      <c r="H427">
        <f>Table5[[#This Row],[2023]]/$J$2</f>
        <v>-9.3981756698722704E-5</v>
      </c>
    </row>
    <row r="428" spans="1:8" x14ac:dyDescent="0.55000000000000004">
      <c r="A428" t="s">
        <v>172</v>
      </c>
      <c r="B428" t="s">
        <v>27</v>
      </c>
      <c r="D428">
        <v>656212</v>
      </c>
      <c r="E428">
        <v>108435</v>
      </c>
      <c r="F428">
        <v>122265</v>
      </c>
      <c r="G428">
        <v>8505</v>
      </c>
      <c r="H428" s="41">
        <f>Table5[[#This Row],[2023]]/$J$2</f>
        <v>1.8846742276766725E-6</v>
      </c>
    </row>
    <row r="429" spans="1:8" x14ac:dyDescent="0.55000000000000004">
      <c r="A429" t="str">
        <f t="shared" ref="A429:A430" si="142">A428</f>
        <v>Denmark</v>
      </c>
      <c r="B429" t="s">
        <v>28</v>
      </c>
      <c r="C429">
        <v>289131</v>
      </c>
      <c r="D429">
        <v>1226949</v>
      </c>
      <c r="E429">
        <v>325048</v>
      </c>
      <c r="F429">
        <v>1308473</v>
      </c>
      <c r="G429">
        <v>626598</v>
      </c>
      <c r="H429">
        <f>Table5[[#This Row],[2023]]/$J$2</f>
        <v>1.3885162865534951E-4</v>
      </c>
    </row>
    <row r="430" spans="1:8" x14ac:dyDescent="0.55000000000000004">
      <c r="A430" t="str">
        <f t="shared" si="142"/>
        <v>Denmark</v>
      </c>
      <c r="B430" t="s">
        <v>0</v>
      </c>
      <c r="C430">
        <v>-289131</v>
      </c>
      <c r="D430">
        <v>-570737</v>
      </c>
      <c r="E430">
        <v>-216613</v>
      </c>
      <c r="F430">
        <v>-1186208</v>
      </c>
      <c r="G430">
        <v>-618093</v>
      </c>
      <c r="H430">
        <f>Table5[[#This Row],[2023]]/$J$2</f>
        <v>-1.3696695442767283E-4</v>
      </c>
    </row>
    <row r="431" spans="1:8" x14ac:dyDescent="0.55000000000000004">
      <c r="A431" t="s">
        <v>167</v>
      </c>
      <c r="B431" t="s">
        <v>27</v>
      </c>
      <c r="C431">
        <v>440663</v>
      </c>
      <c r="D431">
        <v>253261</v>
      </c>
      <c r="E431">
        <v>215392</v>
      </c>
      <c r="F431">
        <v>392090</v>
      </c>
      <c r="G431">
        <v>67116</v>
      </c>
      <c r="H431" s="41">
        <f>Table5[[#This Row],[2023]]/$J$2</f>
        <v>1.4872639090505296E-5</v>
      </c>
    </row>
    <row r="432" spans="1:8" x14ac:dyDescent="0.55000000000000004">
      <c r="A432" t="str">
        <f t="shared" ref="A432:A433" si="143">A431</f>
        <v>Costa Rica</v>
      </c>
      <c r="B432" t="s">
        <v>28</v>
      </c>
      <c r="C432">
        <v>210153</v>
      </c>
      <c r="D432">
        <v>818563</v>
      </c>
      <c r="E432">
        <v>738300</v>
      </c>
      <c r="F432">
        <v>787622</v>
      </c>
      <c r="G432">
        <v>690964</v>
      </c>
      <c r="H432">
        <f>Table5[[#This Row],[2023]]/$J$2</f>
        <v>1.5311487866577123E-4</v>
      </c>
    </row>
    <row r="433" spans="1:8" x14ac:dyDescent="0.55000000000000004">
      <c r="A433" t="str">
        <f t="shared" si="143"/>
        <v>Costa Rica</v>
      </c>
      <c r="B433" t="s">
        <v>0</v>
      </c>
      <c r="C433">
        <v>230510</v>
      </c>
      <c r="D433">
        <v>-565302</v>
      </c>
      <c r="E433">
        <v>-522908</v>
      </c>
      <c r="F433">
        <v>-395532</v>
      </c>
      <c r="G433">
        <v>-623848</v>
      </c>
      <c r="H433">
        <f>Table5[[#This Row],[2023]]/$J$2</f>
        <v>-1.3824223957526594E-4</v>
      </c>
    </row>
    <row r="434" spans="1:8" x14ac:dyDescent="0.55000000000000004">
      <c r="A434" t="s">
        <v>168</v>
      </c>
      <c r="B434" t="s">
        <v>27</v>
      </c>
      <c r="C434">
        <v>2300186</v>
      </c>
      <c r="D434">
        <v>4299454</v>
      </c>
      <c r="E434">
        <v>2932448</v>
      </c>
      <c r="F434">
        <v>358530</v>
      </c>
      <c r="G434">
        <v>135188</v>
      </c>
      <c r="H434" s="41">
        <f>Table5[[#This Row],[2023]]/$J$2</f>
        <v>2.9957123984850559E-5</v>
      </c>
    </row>
    <row r="435" spans="1:8" x14ac:dyDescent="0.55000000000000004">
      <c r="A435" t="str">
        <f t="shared" ref="A435:A436" si="144">A434</f>
        <v>Thailand</v>
      </c>
      <c r="B435" t="s">
        <v>28</v>
      </c>
      <c r="C435">
        <v>1944128</v>
      </c>
      <c r="D435">
        <v>1456104</v>
      </c>
      <c r="E435">
        <v>890286</v>
      </c>
      <c r="F435">
        <v>814815</v>
      </c>
      <c r="G435">
        <v>858035</v>
      </c>
      <c r="H435">
        <f>Table5[[#This Row],[2023]]/$J$2</f>
        <v>1.9013714884709627E-4</v>
      </c>
    </row>
    <row r="436" spans="1:8" x14ac:dyDescent="0.55000000000000004">
      <c r="A436" t="str">
        <f t="shared" si="144"/>
        <v>Thailand</v>
      </c>
      <c r="B436" t="s">
        <v>0</v>
      </c>
      <c r="C436">
        <v>356058</v>
      </c>
      <c r="D436">
        <v>2843350</v>
      </c>
      <c r="E436">
        <v>2042162</v>
      </c>
      <c r="F436">
        <v>-456285</v>
      </c>
      <c r="G436">
        <v>-722847</v>
      </c>
      <c r="H436">
        <f>Table5[[#This Row],[2023]]/$J$2</f>
        <v>-1.601800248622457E-4</v>
      </c>
    </row>
    <row r="437" spans="1:8" x14ac:dyDescent="0.55000000000000004">
      <c r="A437" t="s">
        <v>181</v>
      </c>
      <c r="B437" t="s">
        <v>27</v>
      </c>
      <c r="D437">
        <v>2879670</v>
      </c>
      <c r="E437">
        <v>4125987</v>
      </c>
      <c r="H437" s="41">
        <f>Table5[[#This Row],[2023]]/$J$2</f>
        <v>0</v>
      </c>
    </row>
    <row r="438" spans="1:8" x14ac:dyDescent="0.55000000000000004">
      <c r="A438" t="str">
        <f t="shared" ref="A438:A439" si="145">A437</f>
        <v>Argentina</v>
      </c>
      <c r="B438" t="s">
        <v>28</v>
      </c>
      <c r="C438">
        <v>1987999</v>
      </c>
      <c r="D438">
        <v>2434630</v>
      </c>
      <c r="E438">
        <v>989202</v>
      </c>
      <c r="F438">
        <v>2120503</v>
      </c>
      <c r="G438">
        <v>898855</v>
      </c>
      <c r="H438">
        <f>Table5[[#This Row],[2023]]/$J$2</f>
        <v>1.9918269875582781E-4</v>
      </c>
    </row>
    <row r="439" spans="1:8" x14ac:dyDescent="0.55000000000000004">
      <c r="A439" t="str">
        <f t="shared" si="145"/>
        <v>Argentina</v>
      </c>
      <c r="B439" t="s">
        <v>0</v>
      </c>
      <c r="C439">
        <v>-1987999</v>
      </c>
      <c r="D439">
        <v>445040</v>
      </c>
      <c r="E439">
        <v>3136785</v>
      </c>
      <c r="F439">
        <v>-2120503</v>
      </c>
      <c r="G439">
        <v>-898855</v>
      </c>
      <c r="H439">
        <f>Table5[[#This Row],[2023]]/$J$2</f>
        <v>-1.9918269875582781E-4</v>
      </c>
    </row>
    <row r="440" spans="1:8" x14ac:dyDescent="0.55000000000000004">
      <c r="A440" t="s">
        <v>146</v>
      </c>
      <c r="B440" t="s">
        <v>27</v>
      </c>
      <c r="C440">
        <v>3906034</v>
      </c>
      <c r="E440">
        <v>36084</v>
      </c>
      <c r="H440" s="41">
        <f>Table5[[#This Row],[2023]]/$J$2</f>
        <v>0</v>
      </c>
    </row>
    <row r="441" spans="1:8" x14ac:dyDescent="0.55000000000000004">
      <c r="A441" t="str">
        <f t="shared" ref="A441:A442" si="146">A440</f>
        <v>Egypt</v>
      </c>
      <c r="B441" t="s">
        <v>28</v>
      </c>
      <c r="C441">
        <v>1404</v>
      </c>
      <c r="D441">
        <v>77658</v>
      </c>
      <c r="E441">
        <v>53466</v>
      </c>
      <c r="F441">
        <v>10941</v>
      </c>
      <c r="G441">
        <v>928764</v>
      </c>
      <c r="H441">
        <f>Table5[[#This Row],[2023]]/$J$2</f>
        <v>2.0581041439081681E-4</v>
      </c>
    </row>
    <row r="442" spans="1:8" x14ac:dyDescent="0.55000000000000004">
      <c r="A442" t="str">
        <f t="shared" si="146"/>
        <v>Egypt</v>
      </c>
      <c r="B442" t="s">
        <v>0</v>
      </c>
      <c r="C442">
        <v>3904630</v>
      </c>
      <c r="D442">
        <v>-77658</v>
      </c>
      <c r="E442">
        <v>-17382</v>
      </c>
      <c r="F442">
        <v>-10941</v>
      </c>
      <c r="G442">
        <v>-928764</v>
      </c>
      <c r="H442">
        <f>Table5[[#This Row],[2023]]/$J$2</f>
        <v>-2.0581041439081681E-4</v>
      </c>
    </row>
    <row r="443" spans="1:8" x14ac:dyDescent="0.55000000000000004">
      <c r="A443" t="s">
        <v>178</v>
      </c>
      <c r="B443" t="s">
        <v>27</v>
      </c>
      <c r="H443" s="41">
        <f>Table5[[#This Row],[2023]]/$J$2</f>
        <v>0</v>
      </c>
    </row>
    <row r="444" spans="1:8" x14ac:dyDescent="0.55000000000000004">
      <c r="A444" t="str">
        <f t="shared" ref="A444:A445" si="147">A443</f>
        <v>Norway</v>
      </c>
      <c r="B444" t="s">
        <v>28</v>
      </c>
      <c r="C444">
        <v>53103</v>
      </c>
      <c r="D444">
        <v>92054</v>
      </c>
      <c r="E444">
        <v>78422</v>
      </c>
      <c r="F444">
        <v>1415960</v>
      </c>
      <c r="G444">
        <v>1020749</v>
      </c>
      <c r="H444">
        <f>Table5[[#This Row],[2023]]/$J$2</f>
        <v>2.2619392512953978E-4</v>
      </c>
    </row>
    <row r="445" spans="1:8" x14ac:dyDescent="0.55000000000000004">
      <c r="A445" t="str">
        <f t="shared" si="147"/>
        <v>Norway</v>
      </c>
      <c r="B445" t="s">
        <v>0</v>
      </c>
      <c r="C445">
        <v>-53103</v>
      </c>
      <c r="D445">
        <v>-92054</v>
      </c>
      <c r="E445">
        <v>-78422</v>
      </c>
      <c r="F445">
        <v>-1415960</v>
      </c>
      <c r="G445">
        <v>-1020749</v>
      </c>
      <c r="H445">
        <f>Table5[[#This Row],[2023]]/$J$2</f>
        <v>-2.2619392512953978E-4</v>
      </c>
    </row>
    <row r="446" spans="1:8" x14ac:dyDescent="0.55000000000000004">
      <c r="A446" t="s">
        <v>171</v>
      </c>
      <c r="B446" t="s">
        <v>27</v>
      </c>
      <c r="C446">
        <v>2369309</v>
      </c>
      <c r="D446">
        <v>2887370</v>
      </c>
      <c r="E446">
        <v>332666</v>
      </c>
      <c r="F446">
        <v>128274</v>
      </c>
      <c r="G446">
        <v>325092</v>
      </c>
      <c r="H446" s="41">
        <f>Table5[[#This Row],[2023]]/$J$2</f>
        <v>7.203909629910227E-5</v>
      </c>
    </row>
    <row r="447" spans="1:8" x14ac:dyDescent="0.55000000000000004">
      <c r="A447" t="str">
        <f t="shared" ref="A447:A448" si="148">A446</f>
        <v>Colombia</v>
      </c>
      <c r="B447" t="s">
        <v>28</v>
      </c>
      <c r="C447">
        <v>243001</v>
      </c>
      <c r="D447">
        <v>281174</v>
      </c>
      <c r="E447">
        <v>1604509</v>
      </c>
      <c r="F447">
        <v>948740</v>
      </c>
      <c r="G447">
        <v>1455482</v>
      </c>
      <c r="H447">
        <f>Table5[[#This Row],[2023]]/$J$2</f>
        <v>3.2252903165753071E-4</v>
      </c>
    </row>
    <row r="448" spans="1:8" x14ac:dyDescent="0.55000000000000004">
      <c r="A448" t="str">
        <f t="shared" si="148"/>
        <v>Colombia</v>
      </c>
      <c r="B448" t="s">
        <v>0</v>
      </c>
      <c r="C448">
        <v>2126308</v>
      </c>
      <c r="D448">
        <v>2606196</v>
      </c>
      <c r="E448">
        <v>-1271843</v>
      </c>
      <c r="F448">
        <v>-820466</v>
      </c>
      <c r="G448">
        <v>-1130390</v>
      </c>
      <c r="H448">
        <f>Table5[[#This Row],[2023]]/$J$2</f>
        <v>-2.5048993535842841E-4</v>
      </c>
    </row>
    <row r="449" spans="1:8" x14ac:dyDescent="0.55000000000000004">
      <c r="A449" t="s">
        <v>179</v>
      </c>
      <c r="B449" t="s">
        <v>27</v>
      </c>
      <c r="C449">
        <v>61199</v>
      </c>
      <c r="D449">
        <v>1424</v>
      </c>
      <c r="E449">
        <v>2492400</v>
      </c>
      <c r="F449">
        <v>457699</v>
      </c>
      <c r="G449">
        <v>335410</v>
      </c>
      <c r="H449" s="41">
        <f>Table5[[#This Row],[2023]]/$J$2</f>
        <v>7.4325524127575858E-5</v>
      </c>
    </row>
    <row r="450" spans="1:8" x14ac:dyDescent="0.55000000000000004">
      <c r="A450" t="str">
        <f t="shared" ref="A450:A451" si="149">A449</f>
        <v>Belgium</v>
      </c>
      <c r="B450" t="s">
        <v>28</v>
      </c>
      <c r="C450">
        <v>1984932</v>
      </c>
      <c r="D450">
        <v>2006334</v>
      </c>
      <c r="E450">
        <v>1884432</v>
      </c>
      <c r="F450">
        <v>1926585</v>
      </c>
      <c r="G450">
        <v>1767688</v>
      </c>
      <c r="H450">
        <f>Table5[[#This Row],[2023]]/$J$2</f>
        <v>3.9171264152537585E-4</v>
      </c>
    </row>
    <row r="451" spans="1:8" x14ac:dyDescent="0.55000000000000004">
      <c r="A451" t="str">
        <f t="shared" si="149"/>
        <v>Belgium</v>
      </c>
      <c r="B451" t="s">
        <v>0</v>
      </c>
      <c r="C451">
        <v>-1923733</v>
      </c>
      <c r="D451">
        <v>-2004910</v>
      </c>
      <c r="E451">
        <v>607968</v>
      </c>
      <c r="F451">
        <v>-1468886</v>
      </c>
      <c r="G451">
        <v>-1432278</v>
      </c>
      <c r="H451">
        <f>Table5[[#This Row],[2023]]/$J$2</f>
        <v>-3.1738711739780001E-4</v>
      </c>
    </row>
    <row r="452" spans="1:8" x14ac:dyDescent="0.55000000000000004">
      <c r="A452" t="s">
        <v>182</v>
      </c>
      <c r="B452" t="s">
        <v>27</v>
      </c>
      <c r="C452">
        <v>7937636</v>
      </c>
      <c r="D452">
        <v>608785</v>
      </c>
      <c r="E452">
        <v>4580</v>
      </c>
      <c r="F452">
        <v>95508</v>
      </c>
      <c r="H452" s="41">
        <f>Table5[[#This Row],[2023]]/$J$2</f>
        <v>0</v>
      </c>
    </row>
    <row r="453" spans="1:8" x14ac:dyDescent="0.55000000000000004">
      <c r="A453" t="str">
        <f t="shared" ref="A453:A454" si="150">A452</f>
        <v>Chile</v>
      </c>
      <c r="B453" t="s">
        <v>28</v>
      </c>
      <c r="C453">
        <v>3083156</v>
      </c>
      <c r="D453">
        <v>3390693</v>
      </c>
      <c r="E453">
        <v>5719061</v>
      </c>
      <c r="F453">
        <v>3087409</v>
      </c>
      <c r="G453">
        <v>1587968</v>
      </c>
      <c r="H453">
        <f>Table5[[#This Row],[2023]]/$J$2</f>
        <v>3.5188740317169552E-4</v>
      </c>
    </row>
    <row r="454" spans="1:8" x14ac:dyDescent="0.55000000000000004">
      <c r="A454" t="str">
        <f t="shared" si="150"/>
        <v>Chile</v>
      </c>
      <c r="B454" t="s">
        <v>0</v>
      </c>
      <c r="C454">
        <v>4854480</v>
      </c>
      <c r="D454">
        <v>-2781908</v>
      </c>
      <c r="E454">
        <v>-5714481</v>
      </c>
      <c r="F454">
        <v>-2991901</v>
      </c>
      <c r="G454">
        <v>-1587968</v>
      </c>
      <c r="H454">
        <f>Table5[[#This Row],[2023]]/$J$2</f>
        <v>-3.5188740317169552E-4</v>
      </c>
    </row>
    <row r="455" spans="1:8" x14ac:dyDescent="0.55000000000000004">
      <c r="A455" t="s">
        <v>185</v>
      </c>
      <c r="B455" t="s">
        <v>27</v>
      </c>
      <c r="C455">
        <v>2027545</v>
      </c>
      <c r="D455">
        <v>989123</v>
      </c>
      <c r="E455">
        <v>552402</v>
      </c>
      <c r="F455">
        <v>1300998</v>
      </c>
      <c r="G455">
        <v>1411201</v>
      </c>
      <c r="H455" s="41">
        <f>Table5[[#This Row],[2023]]/$J$2</f>
        <v>3.1271653789201033E-4</v>
      </c>
    </row>
    <row r="456" spans="1:8" x14ac:dyDescent="0.55000000000000004">
      <c r="A456" t="str">
        <f t="shared" ref="A456:A457" si="151">A455</f>
        <v>United Kingdom</v>
      </c>
      <c r="B456" t="s">
        <v>28</v>
      </c>
      <c r="C456">
        <v>5603588</v>
      </c>
      <c r="D456">
        <v>5620360</v>
      </c>
      <c r="E456">
        <v>5910991</v>
      </c>
      <c r="F456">
        <v>6389499</v>
      </c>
      <c r="G456">
        <v>3088056</v>
      </c>
      <c r="H456">
        <f>Table5[[#This Row],[2023]]/$J$2</f>
        <v>6.8430094730421098E-4</v>
      </c>
    </row>
    <row r="457" spans="1:8" x14ac:dyDescent="0.55000000000000004">
      <c r="A457" t="str">
        <f t="shared" si="151"/>
        <v>United Kingdom</v>
      </c>
      <c r="B457" t="s">
        <v>0</v>
      </c>
      <c r="C457">
        <v>-3576043</v>
      </c>
      <c r="D457">
        <v>-4631237</v>
      </c>
      <c r="E457">
        <v>-5358589</v>
      </c>
      <c r="F457">
        <v>-5088501</v>
      </c>
      <c r="G457">
        <v>-1676855</v>
      </c>
      <c r="H457">
        <f>Table5[[#This Row],[2023]]/$J$2</f>
        <v>-3.7158440941220065E-4</v>
      </c>
    </row>
    <row r="458" spans="1:8" x14ac:dyDescent="0.55000000000000004">
      <c r="A458" t="s">
        <v>184</v>
      </c>
      <c r="B458" t="s">
        <v>27</v>
      </c>
      <c r="C458">
        <v>2004270</v>
      </c>
      <c r="D458">
        <v>2603876</v>
      </c>
      <c r="E458">
        <v>1707422</v>
      </c>
      <c r="F458">
        <v>616867</v>
      </c>
      <c r="G458">
        <v>1375670</v>
      </c>
      <c r="H458" s="41">
        <f>Table5[[#This Row],[2023]]/$J$2</f>
        <v>3.0484300938130135E-4</v>
      </c>
    </row>
    <row r="459" spans="1:8" x14ac:dyDescent="0.55000000000000004">
      <c r="A459" t="str">
        <f t="shared" ref="A459:A460" si="152">A458</f>
        <v>Germany</v>
      </c>
      <c r="B459" t="s">
        <v>28</v>
      </c>
      <c r="C459">
        <v>3372433</v>
      </c>
      <c r="D459">
        <v>3174008</v>
      </c>
      <c r="E459">
        <v>3697854</v>
      </c>
      <c r="F459">
        <v>5175319</v>
      </c>
      <c r="G459">
        <v>3266165</v>
      </c>
      <c r="H459">
        <f>Table5[[#This Row],[2023]]/$J$2</f>
        <v>7.2376919445497694E-4</v>
      </c>
    </row>
    <row r="460" spans="1:8" x14ac:dyDescent="0.55000000000000004">
      <c r="A460" t="str">
        <f t="shared" si="152"/>
        <v>Germany</v>
      </c>
      <c r="B460" t="s">
        <v>0</v>
      </c>
      <c r="C460">
        <v>-1368163</v>
      </c>
      <c r="D460">
        <v>-570132</v>
      </c>
      <c r="E460">
        <v>-1990432</v>
      </c>
      <c r="F460">
        <v>-4558452</v>
      </c>
      <c r="G460">
        <v>-1890495</v>
      </c>
      <c r="H460">
        <f>Table5[[#This Row],[2023]]/$J$2</f>
        <v>-4.1892618507367559E-4</v>
      </c>
    </row>
    <row r="461" spans="1:8" x14ac:dyDescent="0.55000000000000004">
      <c r="A461" t="s">
        <v>176</v>
      </c>
      <c r="B461" t="s">
        <v>27</v>
      </c>
      <c r="C461">
        <v>390</v>
      </c>
      <c r="D461">
        <v>136009</v>
      </c>
      <c r="E461">
        <v>71990</v>
      </c>
      <c r="F461">
        <v>9406</v>
      </c>
      <c r="G461">
        <v>106051</v>
      </c>
      <c r="H461" s="41">
        <f>Table5[[#This Row],[2023]]/$J$2</f>
        <v>2.3500480484343185E-5</v>
      </c>
    </row>
    <row r="462" spans="1:8" x14ac:dyDescent="0.55000000000000004">
      <c r="A462" t="str">
        <f t="shared" ref="A462:A463" si="153">A461</f>
        <v>Turkey</v>
      </c>
      <c r="B462" t="s">
        <v>28</v>
      </c>
      <c r="C462">
        <v>1148482</v>
      </c>
      <c r="D462">
        <v>1379835</v>
      </c>
      <c r="E462">
        <v>1222855</v>
      </c>
      <c r="F462">
        <v>1348598</v>
      </c>
      <c r="G462">
        <v>2629773</v>
      </c>
      <c r="H462">
        <f>Table5[[#This Row],[2023]]/$J$2</f>
        <v>5.8274725429041337E-4</v>
      </c>
    </row>
    <row r="463" spans="1:8" x14ac:dyDescent="0.55000000000000004">
      <c r="A463" t="str">
        <f t="shared" si="153"/>
        <v>Turkey</v>
      </c>
      <c r="B463" t="s">
        <v>0</v>
      </c>
      <c r="C463">
        <v>-1148092</v>
      </c>
      <c r="D463">
        <v>-1243826</v>
      </c>
      <c r="E463">
        <v>-1150865</v>
      </c>
      <c r="F463">
        <v>-1339192</v>
      </c>
      <c r="G463">
        <v>-2523722</v>
      </c>
      <c r="H463">
        <f>Table5[[#This Row],[2023]]/$J$2</f>
        <v>-5.5924677380607022E-4</v>
      </c>
    </row>
    <row r="464" spans="1:8" x14ac:dyDescent="0.55000000000000004">
      <c r="A464" t="s">
        <v>183</v>
      </c>
      <c r="B464" t="s">
        <v>27</v>
      </c>
      <c r="H464" s="41">
        <f>Table5[[#This Row],[2023]]/$J$2</f>
        <v>0</v>
      </c>
    </row>
    <row r="465" spans="1:8" x14ac:dyDescent="0.55000000000000004">
      <c r="A465" t="str">
        <f t="shared" ref="A465:A466" si="154">A464</f>
        <v>Re-Imports (Canada)</v>
      </c>
      <c r="B465" t="s">
        <v>28</v>
      </c>
      <c r="C465">
        <v>1968895</v>
      </c>
      <c r="D465">
        <v>3635421</v>
      </c>
      <c r="E465">
        <v>3149273</v>
      </c>
      <c r="F465">
        <v>4295275</v>
      </c>
      <c r="G465">
        <v>3055856</v>
      </c>
      <c r="H465">
        <f>Table5[[#This Row],[2023]]/$J$2</f>
        <v>6.7716555516650508E-4</v>
      </c>
    </row>
    <row r="466" spans="1:8" x14ac:dyDescent="0.55000000000000004">
      <c r="A466" t="str">
        <f t="shared" si="154"/>
        <v>Re-Imports (Canada)</v>
      </c>
      <c r="B466" t="s">
        <v>0</v>
      </c>
      <c r="C466">
        <v>-1968895</v>
      </c>
      <c r="D466">
        <v>-3635421</v>
      </c>
      <c r="E466">
        <v>-3149273</v>
      </c>
      <c r="F466">
        <v>-4295275</v>
      </c>
      <c r="G466">
        <v>-3055856</v>
      </c>
      <c r="H466">
        <f>Table5[[#This Row],[2023]]/$J$2</f>
        <v>-6.7716555516650508E-4</v>
      </c>
    </row>
    <row r="467" spans="1:8" x14ac:dyDescent="0.55000000000000004">
      <c r="A467" t="s">
        <v>187</v>
      </c>
      <c r="B467" t="s">
        <v>27</v>
      </c>
      <c r="C467">
        <v>158980</v>
      </c>
      <c r="H467" s="41">
        <f>Table5[[#This Row],[2023]]/$J$2</f>
        <v>0</v>
      </c>
    </row>
    <row r="468" spans="1:8" x14ac:dyDescent="0.55000000000000004">
      <c r="A468" t="str">
        <f t="shared" ref="A468:A469" si="155">A467</f>
        <v>Ireland</v>
      </c>
      <c r="B468" t="s">
        <v>28</v>
      </c>
      <c r="C468">
        <v>4941402</v>
      </c>
      <c r="D468">
        <v>4445397</v>
      </c>
      <c r="E468">
        <v>5189167</v>
      </c>
      <c r="F468">
        <v>5551511</v>
      </c>
      <c r="G468">
        <v>3705832</v>
      </c>
      <c r="H468">
        <f>Table5[[#This Row],[2023]]/$J$2</f>
        <v>8.2119765579065243E-4</v>
      </c>
    </row>
    <row r="469" spans="1:8" x14ac:dyDescent="0.55000000000000004">
      <c r="A469" t="str">
        <f t="shared" si="155"/>
        <v>Ireland</v>
      </c>
      <c r="B469" t="s">
        <v>0</v>
      </c>
      <c r="C469">
        <v>-4782422</v>
      </c>
      <c r="D469">
        <v>-4445397</v>
      </c>
      <c r="E469">
        <v>-5189167</v>
      </c>
      <c r="F469">
        <v>-5551511</v>
      </c>
      <c r="G469">
        <v>-3705832</v>
      </c>
      <c r="H469">
        <f>Table5[[#This Row],[2023]]/$J$2</f>
        <v>-8.2119765579065243E-4</v>
      </c>
    </row>
    <row r="470" spans="1:8" x14ac:dyDescent="0.55000000000000004">
      <c r="A470" t="s">
        <v>190</v>
      </c>
      <c r="B470" t="s">
        <v>27</v>
      </c>
      <c r="D470">
        <v>318938</v>
      </c>
      <c r="E470">
        <v>9398</v>
      </c>
      <c r="F470">
        <v>19563</v>
      </c>
      <c r="G470">
        <v>52917</v>
      </c>
      <c r="H470" s="41">
        <f>Table5[[#This Row],[2023]]/$J$2</f>
        <v>1.1726197073011931E-5</v>
      </c>
    </row>
    <row r="471" spans="1:8" x14ac:dyDescent="0.55000000000000004">
      <c r="A471" t="str">
        <f t="shared" ref="A471:A472" si="156">A470</f>
        <v>Spain</v>
      </c>
      <c r="B471" t="s">
        <v>28</v>
      </c>
      <c r="C471">
        <v>4469646</v>
      </c>
      <c r="D471">
        <v>3563646</v>
      </c>
      <c r="E471">
        <v>6185729</v>
      </c>
      <c r="F471">
        <v>7696871</v>
      </c>
      <c r="G471">
        <v>3810064</v>
      </c>
      <c r="H471">
        <f>Table5[[#This Row],[2023]]/$J$2</f>
        <v>8.4429505309802392E-4</v>
      </c>
    </row>
    <row r="472" spans="1:8" x14ac:dyDescent="0.55000000000000004">
      <c r="A472" t="str">
        <f t="shared" si="156"/>
        <v>Spain</v>
      </c>
      <c r="B472" t="s">
        <v>0</v>
      </c>
      <c r="C472">
        <v>-4469646</v>
      </c>
      <c r="D472">
        <v>-3244708</v>
      </c>
      <c r="E472">
        <v>-6176331</v>
      </c>
      <c r="F472">
        <v>-7677308</v>
      </c>
      <c r="G472">
        <v>-3757147</v>
      </c>
      <c r="H472">
        <f>Table5[[#This Row],[2023]]/$J$2</f>
        <v>-8.3256885602501194E-4</v>
      </c>
    </row>
    <row r="473" spans="1:8" x14ac:dyDescent="0.55000000000000004">
      <c r="A473" t="s">
        <v>186</v>
      </c>
      <c r="B473" t="s">
        <v>27</v>
      </c>
      <c r="F473">
        <v>39039</v>
      </c>
      <c r="G473">
        <v>18436</v>
      </c>
      <c r="H473" s="41">
        <f>Table5[[#This Row],[2023]]/$J$2</f>
        <v>4.0853443928803211E-6</v>
      </c>
    </row>
    <row r="474" spans="1:8" x14ac:dyDescent="0.55000000000000004">
      <c r="A474" t="str">
        <f t="shared" ref="A474:A475" si="157">A473</f>
        <v>Malaysia</v>
      </c>
      <c r="B474" t="s">
        <v>28</v>
      </c>
      <c r="C474">
        <v>4562946</v>
      </c>
      <c r="D474">
        <v>3776505</v>
      </c>
      <c r="E474">
        <v>1769185</v>
      </c>
      <c r="F474">
        <v>5511323</v>
      </c>
      <c r="G474">
        <v>4099971</v>
      </c>
      <c r="H474">
        <f>Table5[[#This Row],[2023]]/$J$2</f>
        <v>9.0853729311249321E-4</v>
      </c>
    </row>
    <row r="475" spans="1:8" x14ac:dyDescent="0.55000000000000004">
      <c r="A475" t="str">
        <f t="shared" si="157"/>
        <v>Malaysia</v>
      </c>
      <c r="B475" t="s">
        <v>0</v>
      </c>
      <c r="C475">
        <v>-4562946</v>
      </c>
      <c r="D475">
        <v>-3776505</v>
      </c>
      <c r="E475">
        <v>-1769185</v>
      </c>
      <c r="F475">
        <v>-5472284</v>
      </c>
      <c r="G475">
        <v>-4081535</v>
      </c>
      <c r="H475">
        <f>Table5[[#This Row],[2023]]/$J$2</f>
        <v>-9.0445194871961287E-4</v>
      </c>
    </row>
    <row r="476" spans="1:8" x14ac:dyDescent="0.55000000000000004">
      <c r="A476" t="s">
        <v>180</v>
      </c>
      <c r="B476" t="s">
        <v>27</v>
      </c>
      <c r="C476">
        <v>22947</v>
      </c>
      <c r="H476" s="41">
        <f>Table5[[#This Row],[2023]]/$J$2</f>
        <v>0</v>
      </c>
    </row>
    <row r="477" spans="1:8" x14ac:dyDescent="0.55000000000000004">
      <c r="A477" t="str">
        <f t="shared" ref="A477:A478" si="158">A476</f>
        <v>India</v>
      </c>
      <c r="B477" t="s">
        <v>28</v>
      </c>
      <c r="C477">
        <v>2621823</v>
      </c>
      <c r="D477">
        <v>2049239</v>
      </c>
      <c r="E477">
        <v>3081098</v>
      </c>
      <c r="F477">
        <v>2050603</v>
      </c>
      <c r="G477">
        <v>4123114</v>
      </c>
      <c r="H477">
        <f>Table5[[#This Row],[2023]]/$J$2</f>
        <v>9.1366569001444752E-4</v>
      </c>
    </row>
    <row r="478" spans="1:8" x14ac:dyDescent="0.55000000000000004">
      <c r="A478" t="str">
        <f t="shared" si="158"/>
        <v>India</v>
      </c>
      <c r="B478" t="s">
        <v>0</v>
      </c>
      <c r="C478">
        <v>-2598876</v>
      </c>
      <c r="D478">
        <v>-2049239</v>
      </c>
      <c r="E478">
        <v>-3081098</v>
      </c>
      <c r="F478">
        <v>-2050603</v>
      </c>
      <c r="G478">
        <v>-4123114</v>
      </c>
      <c r="H478">
        <f>Table5[[#This Row],[2023]]/$J$2</f>
        <v>-9.1366569001444752E-4</v>
      </c>
    </row>
    <row r="479" spans="1:8" x14ac:dyDescent="0.55000000000000004">
      <c r="A479" t="s">
        <v>189</v>
      </c>
      <c r="B479" t="s">
        <v>27</v>
      </c>
      <c r="C479">
        <v>389419</v>
      </c>
      <c r="D479">
        <v>802984</v>
      </c>
      <c r="E479">
        <v>966895</v>
      </c>
      <c r="F479">
        <v>630681</v>
      </c>
      <c r="G479">
        <v>765183</v>
      </c>
      <c r="H479" s="41">
        <f>Table5[[#This Row],[2023]]/$J$2</f>
        <v>1.6956151435112513E-4</v>
      </c>
    </row>
    <row r="480" spans="1:8" x14ac:dyDescent="0.55000000000000004">
      <c r="A480" t="str">
        <f t="shared" ref="A480:A481" si="159">A479</f>
        <v>Indonesia</v>
      </c>
      <c r="B480" t="s">
        <v>28</v>
      </c>
      <c r="C480">
        <v>3601102</v>
      </c>
      <c r="D480">
        <v>4078338</v>
      </c>
      <c r="E480">
        <v>5935626</v>
      </c>
      <c r="F480">
        <v>7968585</v>
      </c>
      <c r="G480">
        <v>5409754</v>
      </c>
      <c r="H480">
        <f>Table5[[#This Row],[2023]]/$J$2</f>
        <v>1.1987800049230793E-3</v>
      </c>
    </row>
    <row r="481" spans="1:8" x14ac:dyDescent="0.55000000000000004">
      <c r="A481" t="str">
        <f t="shared" si="159"/>
        <v>Indonesia</v>
      </c>
      <c r="B481" t="s">
        <v>0</v>
      </c>
      <c r="C481">
        <v>-3211683</v>
      </c>
      <c r="D481">
        <v>-3275354</v>
      </c>
      <c r="E481">
        <v>-4968731</v>
      </c>
      <c r="F481">
        <v>-7337904</v>
      </c>
      <c r="G481">
        <v>-4644571</v>
      </c>
      <c r="H481">
        <f>Table5[[#This Row],[2023]]/$J$2</f>
        <v>-1.0292184905719541E-3</v>
      </c>
    </row>
    <row r="482" spans="1:8" x14ac:dyDescent="0.55000000000000004">
      <c r="A482" t="s">
        <v>188</v>
      </c>
      <c r="B482" t="s">
        <v>27</v>
      </c>
      <c r="C482">
        <v>210426</v>
      </c>
      <c r="D482">
        <v>1592184</v>
      </c>
      <c r="E482">
        <v>653967</v>
      </c>
      <c r="F482">
        <v>538</v>
      </c>
      <c r="G482">
        <v>119642</v>
      </c>
      <c r="H482" s="41">
        <f>Table5[[#This Row],[2023]]/$J$2</f>
        <v>2.65121921161308E-5</v>
      </c>
    </row>
    <row r="483" spans="1:8" x14ac:dyDescent="0.55000000000000004">
      <c r="A483" t="str">
        <f t="shared" ref="A483:A484" si="160">A482</f>
        <v>Netherlands</v>
      </c>
      <c r="B483" t="s">
        <v>28</v>
      </c>
      <c r="C483">
        <v>5878078</v>
      </c>
      <c r="D483">
        <v>5755215</v>
      </c>
      <c r="E483">
        <v>6590661</v>
      </c>
      <c r="F483">
        <v>6258400</v>
      </c>
      <c r="G483">
        <v>7797411</v>
      </c>
      <c r="H483">
        <f>Table5[[#This Row],[2023]]/$J$2</f>
        <v>1.7278753150267597E-3</v>
      </c>
    </row>
    <row r="484" spans="1:8" x14ac:dyDescent="0.55000000000000004">
      <c r="A484" t="str">
        <f t="shared" si="160"/>
        <v>Netherlands</v>
      </c>
      <c r="B484" t="s">
        <v>0</v>
      </c>
      <c r="C484">
        <v>-5667652</v>
      </c>
      <c r="D484">
        <v>-4163031</v>
      </c>
      <c r="E484">
        <v>-5936694</v>
      </c>
      <c r="F484">
        <v>-6257862</v>
      </c>
      <c r="G484">
        <v>-7677769</v>
      </c>
      <c r="H484">
        <f>Table5[[#This Row],[2023]]/$J$2</f>
        <v>-1.7013631229106287E-3</v>
      </c>
    </row>
    <row r="485" spans="1:8" x14ac:dyDescent="0.55000000000000004">
      <c r="A485" t="s">
        <v>191</v>
      </c>
      <c r="B485" t="s">
        <v>27</v>
      </c>
      <c r="C485">
        <v>130748</v>
      </c>
      <c r="E485">
        <v>2987</v>
      </c>
      <c r="G485">
        <v>9124</v>
      </c>
      <c r="H485" s="41">
        <f>Table5[[#This Row],[2023]]/$J$2</f>
        <v>2.0218421697027585E-6</v>
      </c>
    </row>
    <row r="486" spans="1:8" x14ac:dyDescent="0.55000000000000004">
      <c r="A486" t="str">
        <f t="shared" ref="A486:A487" si="161">A485</f>
        <v>Italy (incl. Vatican City State)</v>
      </c>
      <c r="B486" t="s">
        <v>28</v>
      </c>
      <c r="C486">
        <v>9861852</v>
      </c>
      <c r="D486">
        <v>11576438</v>
      </c>
      <c r="E486">
        <v>15502618</v>
      </c>
      <c r="F486">
        <v>18930608</v>
      </c>
      <c r="G486">
        <v>15989457</v>
      </c>
      <c r="H486">
        <f>Table5[[#This Row],[2023]]/$J$2</f>
        <v>3.5432001790058044E-3</v>
      </c>
    </row>
    <row r="487" spans="1:8" x14ac:dyDescent="0.55000000000000004">
      <c r="A487" t="str">
        <f t="shared" si="161"/>
        <v>Italy (incl. Vatican City State)</v>
      </c>
      <c r="B487" t="s">
        <v>0</v>
      </c>
      <c r="C487">
        <v>-9731104</v>
      </c>
      <c r="D487">
        <v>-11576438</v>
      </c>
      <c r="E487">
        <v>-15499631</v>
      </c>
      <c r="F487">
        <v>-18930608</v>
      </c>
      <c r="G487">
        <v>-15980333</v>
      </c>
      <c r="H487">
        <f>Table5[[#This Row],[2023]]/$J$2</f>
        <v>-3.5411783368361014E-3</v>
      </c>
    </row>
    <row r="488" spans="1:8" x14ac:dyDescent="0.55000000000000004">
      <c r="A488" t="s">
        <v>192</v>
      </c>
      <c r="B488" t="s">
        <v>27</v>
      </c>
      <c r="C488">
        <v>2840935628</v>
      </c>
      <c r="D488">
        <v>3307445945</v>
      </c>
      <c r="E488">
        <v>3837376960</v>
      </c>
      <c r="F488">
        <v>4123942185</v>
      </c>
      <c r="G488">
        <v>4512716243</v>
      </c>
      <c r="H488" s="41">
        <f>Table5[[#This Row],[2023]]/$J$2</f>
        <v>1</v>
      </c>
    </row>
    <row r="489" spans="1:8" x14ac:dyDescent="0.55000000000000004">
      <c r="A489" t="str">
        <f t="shared" ref="A489:A490" si="162">A488</f>
        <v>Total All Countries</v>
      </c>
      <c r="B489" t="s">
        <v>28</v>
      </c>
      <c r="C489">
        <v>908854004</v>
      </c>
      <c r="D489">
        <v>1045951226</v>
      </c>
      <c r="E489">
        <v>1174634370</v>
      </c>
      <c r="F489">
        <v>1338156629</v>
      </c>
      <c r="G489">
        <v>1427433007</v>
      </c>
      <c r="H489">
        <f>Table5[[#This Row],[2023]]/$J$2</f>
        <v>0.31631348618787952</v>
      </c>
    </row>
    <row r="490" spans="1:8" x14ac:dyDescent="0.55000000000000004">
      <c r="A490" t="str">
        <f t="shared" si="162"/>
        <v>Total All Countries</v>
      </c>
      <c r="B490" t="s">
        <v>0</v>
      </c>
      <c r="C490">
        <v>1932081624</v>
      </c>
      <c r="D490">
        <v>2261494719</v>
      </c>
      <c r="E490">
        <v>2662742590</v>
      </c>
      <c r="F490">
        <v>2785785556</v>
      </c>
      <c r="G490">
        <v>3085283236</v>
      </c>
      <c r="H490">
        <f>Table5[[#This Row],[2023]]/$J$2</f>
        <v>0.68368651381212053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0B44-D8A6-4873-982E-DB255942654C}">
  <dimension ref="A1:G55"/>
  <sheetViews>
    <sheetView workbookViewId="0">
      <selection activeCell="B59" sqref="B59"/>
    </sheetView>
  </sheetViews>
  <sheetFormatPr defaultRowHeight="14.4" x14ac:dyDescent="0.55000000000000004"/>
  <cols>
    <col min="1" max="1" width="54.7890625" bestFit="1" customWidth="1"/>
    <col min="2" max="2" width="15.05078125" bestFit="1" customWidth="1"/>
    <col min="3" max="7" width="10.68359375" bestFit="1" customWidth="1"/>
  </cols>
  <sheetData>
    <row r="1" spans="1:7" x14ac:dyDescent="0.55000000000000004">
      <c r="A1" s="30" t="s">
        <v>26</v>
      </c>
      <c r="B1" s="30" t="s">
        <v>25</v>
      </c>
    </row>
    <row r="2" spans="1:7" x14ac:dyDescent="0.55000000000000004">
      <c r="A2" s="30" t="s">
        <v>23</v>
      </c>
      <c r="B2" t="s">
        <v>29</v>
      </c>
      <c r="C2" t="s">
        <v>30</v>
      </c>
      <c r="D2" t="s">
        <v>31</v>
      </c>
      <c r="E2" t="s">
        <v>32</v>
      </c>
      <c r="F2" t="s">
        <v>200</v>
      </c>
      <c r="G2" t="s">
        <v>24</v>
      </c>
    </row>
    <row r="3" spans="1:7" x14ac:dyDescent="0.55000000000000004">
      <c r="A3" s="29" t="s">
        <v>27</v>
      </c>
      <c r="B3" s="53">
        <v>2840935628</v>
      </c>
      <c r="C3" s="53">
        <v>3307445945</v>
      </c>
      <c r="D3" s="53">
        <v>3837376960</v>
      </c>
      <c r="E3" s="53">
        <v>4123942185</v>
      </c>
      <c r="F3" s="53">
        <v>4512716243</v>
      </c>
      <c r="G3" s="53">
        <v>18622416961</v>
      </c>
    </row>
    <row r="4" spans="1:7" x14ac:dyDescent="0.55000000000000004">
      <c r="A4" s="29" t="s">
        <v>28</v>
      </c>
      <c r="B4" s="53">
        <v>908854004</v>
      </c>
      <c r="C4" s="53">
        <v>1045951226</v>
      </c>
      <c r="D4" s="53">
        <v>1174634370</v>
      </c>
      <c r="E4" s="53">
        <v>1338156629</v>
      </c>
      <c r="F4" s="53">
        <v>1427433007</v>
      </c>
      <c r="G4" s="53">
        <v>5895029236</v>
      </c>
    </row>
    <row r="5" spans="1:7" x14ac:dyDescent="0.55000000000000004">
      <c r="A5" s="29" t="s">
        <v>0</v>
      </c>
      <c r="B5" s="53">
        <v>1932081624</v>
      </c>
      <c r="C5" s="53">
        <v>2261494719</v>
      </c>
      <c r="D5" s="53">
        <v>2662742590</v>
      </c>
      <c r="E5" s="53">
        <v>2785785556</v>
      </c>
      <c r="F5" s="53">
        <v>3085283236</v>
      </c>
      <c r="G5" s="53">
        <v>12727387725</v>
      </c>
    </row>
    <row r="6" spans="1:7" x14ac:dyDescent="0.55000000000000004">
      <c r="A6" s="29" t="s">
        <v>24</v>
      </c>
      <c r="B6" s="53">
        <v>5681871256</v>
      </c>
      <c r="C6" s="53">
        <v>6614891890</v>
      </c>
      <c r="D6" s="53">
        <v>7674753920</v>
      </c>
      <c r="E6" s="53">
        <v>8247884370</v>
      </c>
      <c r="F6" s="53">
        <v>9025432486</v>
      </c>
      <c r="G6" s="53">
        <v>37244833922</v>
      </c>
    </row>
    <row r="11" spans="1:7" x14ac:dyDescent="0.55000000000000004">
      <c r="A11" s="30" t="s">
        <v>13</v>
      </c>
      <c r="B11" t="s">
        <v>27</v>
      </c>
    </row>
    <row r="13" spans="1:7" x14ac:dyDescent="0.55000000000000004">
      <c r="A13" s="30" t="s">
        <v>26</v>
      </c>
      <c r="B13" s="30" t="s">
        <v>25</v>
      </c>
    </row>
    <row r="14" spans="1:7" x14ac:dyDescent="0.55000000000000004">
      <c r="A14" s="30" t="s">
        <v>23</v>
      </c>
      <c r="B14" t="s">
        <v>29</v>
      </c>
      <c r="C14" t="s">
        <v>30</v>
      </c>
      <c r="D14" t="s">
        <v>31</v>
      </c>
      <c r="E14" t="s">
        <v>32</v>
      </c>
      <c r="F14" t="s">
        <v>200</v>
      </c>
      <c r="G14" t="s">
        <v>24</v>
      </c>
    </row>
    <row r="15" spans="1:7" x14ac:dyDescent="0.55000000000000004">
      <c r="A15" s="29" t="s">
        <v>1</v>
      </c>
      <c r="B15" s="53">
        <v>68977983</v>
      </c>
      <c r="C15" s="53">
        <v>81714252</v>
      </c>
      <c r="D15" s="53">
        <v>80103712</v>
      </c>
      <c r="E15" s="53">
        <v>106560301</v>
      </c>
      <c r="F15" s="53">
        <v>78914473</v>
      </c>
      <c r="G15" s="53">
        <v>416270721</v>
      </c>
    </row>
    <row r="16" spans="1:7" x14ac:dyDescent="0.55000000000000004">
      <c r="A16" s="29" t="s">
        <v>8</v>
      </c>
      <c r="B16" s="53">
        <v>33539250.999999996</v>
      </c>
      <c r="C16" s="53">
        <v>33558124</v>
      </c>
      <c r="D16" s="53">
        <v>44563640</v>
      </c>
      <c r="E16" s="53">
        <v>53398345</v>
      </c>
      <c r="F16" s="53">
        <v>59808164</v>
      </c>
      <c r="G16" s="53">
        <v>224867524</v>
      </c>
    </row>
    <row r="17" spans="1:7" x14ac:dyDescent="0.55000000000000004">
      <c r="A17" s="29" t="s">
        <v>10</v>
      </c>
      <c r="B17" s="53">
        <v>361045</v>
      </c>
      <c r="C17" s="53">
        <v>624261</v>
      </c>
      <c r="D17" s="53">
        <v>526368</v>
      </c>
      <c r="E17" s="53">
        <v>3314203</v>
      </c>
      <c r="F17" s="53">
        <v>8086908</v>
      </c>
      <c r="G17" s="53">
        <v>12912785</v>
      </c>
    </row>
    <row r="18" spans="1:7" x14ac:dyDescent="0.55000000000000004">
      <c r="A18" s="29" t="s">
        <v>5</v>
      </c>
      <c r="B18" s="53">
        <v>18144568</v>
      </c>
      <c r="C18" s="53">
        <v>8058064</v>
      </c>
      <c r="D18" s="53">
        <v>9355351</v>
      </c>
      <c r="E18" s="53">
        <v>11472940</v>
      </c>
      <c r="F18" s="53">
        <v>9962250</v>
      </c>
      <c r="G18" s="53">
        <v>56993173</v>
      </c>
    </row>
    <row r="19" spans="1:7" x14ac:dyDescent="0.55000000000000004">
      <c r="A19" s="29" t="s">
        <v>4</v>
      </c>
      <c r="B19" s="53">
        <v>409946648</v>
      </c>
      <c r="C19" s="53">
        <v>495414199</v>
      </c>
      <c r="D19" s="53">
        <v>637818622</v>
      </c>
      <c r="E19" s="53">
        <v>680177884</v>
      </c>
      <c r="F19" s="53">
        <v>659499779</v>
      </c>
      <c r="G19" s="53">
        <v>2882857132</v>
      </c>
    </row>
    <row r="20" spans="1:7" x14ac:dyDescent="0.55000000000000004">
      <c r="A20" s="29" t="s">
        <v>2</v>
      </c>
      <c r="B20" s="53">
        <v>990007995</v>
      </c>
      <c r="C20" s="53">
        <v>1101153790</v>
      </c>
      <c r="D20" s="53">
        <v>1440953978</v>
      </c>
      <c r="E20" s="53">
        <v>1770082692</v>
      </c>
      <c r="F20" s="53">
        <v>2101558878</v>
      </c>
      <c r="G20" s="53">
        <v>7403757333</v>
      </c>
    </row>
    <row r="21" spans="1:7" x14ac:dyDescent="0.55000000000000004">
      <c r="A21" s="29" t="s">
        <v>6</v>
      </c>
      <c r="B21" s="53">
        <v>1231747813</v>
      </c>
      <c r="C21" s="53">
        <v>1509508346</v>
      </c>
      <c r="D21" s="53">
        <v>1534316757</v>
      </c>
      <c r="E21" s="53">
        <v>1392270946</v>
      </c>
      <c r="F21" s="53">
        <v>1498244992</v>
      </c>
      <c r="G21" s="53">
        <v>7166088854</v>
      </c>
    </row>
    <row r="22" spans="1:7" x14ac:dyDescent="0.55000000000000004">
      <c r="A22" s="29" t="s">
        <v>9</v>
      </c>
      <c r="B22" s="53">
        <v>15104218</v>
      </c>
      <c r="C22" s="53">
        <v>22174059</v>
      </c>
      <c r="D22" s="53">
        <v>25567252</v>
      </c>
      <c r="E22" s="53">
        <v>41812487</v>
      </c>
      <c r="F22" s="53">
        <v>23915822</v>
      </c>
      <c r="G22" s="53">
        <v>128573838</v>
      </c>
    </row>
    <row r="23" spans="1:7" x14ac:dyDescent="0.55000000000000004">
      <c r="A23" s="29" t="s">
        <v>7</v>
      </c>
      <c r="B23" s="53">
        <v>60631215</v>
      </c>
      <c r="C23" s="53">
        <v>47478527</v>
      </c>
      <c r="D23" s="53">
        <v>55474632</v>
      </c>
      <c r="E23" s="53">
        <v>56589136</v>
      </c>
      <c r="F23" s="53">
        <v>63730369</v>
      </c>
      <c r="G23" s="53">
        <v>283903879</v>
      </c>
    </row>
    <row r="24" spans="1:7" x14ac:dyDescent="0.55000000000000004">
      <c r="A24" s="29" t="s">
        <v>3</v>
      </c>
      <c r="B24" s="53">
        <v>12474892</v>
      </c>
      <c r="C24" s="53">
        <v>7762323</v>
      </c>
      <c r="D24" s="53">
        <v>8696648</v>
      </c>
      <c r="E24" s="53">
        <v>8263251</v>
      </c>
      <c r="F24" s="53">
        <v>8994608</v>
      </c>
      <c r="G24" s="53">
        <v>46191722</v>
      </c>
    </row>
    <row r="25" spans="1:7" x14ac:dyDescent="0.55000000000000004">
      <c r="A25" s="29" t="s">
        <v>24</v>
      </c>
      <c r="B25" s="53">
        <v>2840935628</v>
      </c>
      <c r="C25" s="53">
        <v>3307445945</v>
      </c>
      <c r="D25" s="53">
        <v>3837376960</v>
      </c>
      <c r="E25" s="53">
        <v>4123942185</v>
      </c>
      <c r="F25" s="53">
        <v>4512716243</v>
      </c>
      <c r="G25" s="53">
        <v>18622416961</v>
      </c>
    </row>
    <row r="28" spans="1:7" x14ac:dyDescent="0.55000000000000004">
      <c r="A28" s="30" t="s">
        <v>13</v>
      </c>
      <c r="B28" t="s">
        <v>27</v>
      </c>
    </row>
    <row r="30" spans="1:7" x14ac:dyDescent="0.55000000000000004">
      <c r="A30" s="30" t="s">
        <v>23</v>
      </c>
      <c r="B30" t="s">
        <v>208</v>
      </c>
      <c r="C30" t="s">
        <v>207</v>
      </c>
      <c r="D30" t="s">
        <v>206</v>
      </c>
      <c r="E30" t="s">
        <v>205</v>
      </c>
      <c r="F30" t="s">
        <v>204</v>
      </c>
    </row>
    <row r="31" spans="1:7" x14ac:dyDescent="0.55000000000000004">
      <c r="A31" s="29" t="s">
        <v>192</v>
      </c>
      <c r="B31" s="53">
        <v>2840935628</v>
      </c>
      <c r="C31" s="53">
        <v>3307445945</v>
      </c>
      <c r="D31" s="53">
        <v>3837376960</v>
      </c>
      <c r="E31" s="53">
        <v>4123942185</v>
      </c>
      <c r="F31" s="53">
        <v>4512716243</v>
      </c>
    </row>
    <row r="32" spans="1:7" x14ac:dyDescent="0.55000000000000004">
      <c r="A32" s="29" t="s">
        <v>33</v>
      </c>
      <c r="B32" s="53">
        <v>1727940216</v>
      </c>
      <c r="C32" s="53">
        <v>1871766102</v>
      </c>
      <c r="D32" s="53">
        <v>2433835024</v>
      </c>
      <c r="E32" s="53">
        <v>2929187726</v>
      </c>
      <c r="F32" s="53">
        <v>3225146327</v>
      </c>
    </row>
    <row r="33" spans="1:7" x14ac:dyDescent="0.55000000000000004">
      <c r="A33" s="29" t="s">
        <v>34</v>
      </c>
      <c r="B33" s="53">
        <v>594972110</v>
      </c>
      <c r="C33" s="53">
        <v>686551092</v>
      </c>
      <c r="D33" s="53">
        <v>609695157</v>
      </c>
      <c r="E33" s="53">
        <v>487574118</v>
      </c>
      <c r="F33" s="53">
        <v>504893915</v>
      </c>
    </row>
    <row r="34" spans="1:7" x14ac:dyDescent="0.55000000000000004">
      <c r="A34" s="29" t="s">
        <v>35</v>
      </c>
      <c r="B34" s="53">
        <v>188135585</v>
      </c>
      <c r="C34" s="53">
        <v>180648413</v>
      </c>
      <c r="D34" s="53">
        <v>370527509</v>
      </c>
      <c r="E34" s="53">
        <v>377941885</v>
      </c>
      <c r="F34" s="53">
        <v>304492274</v>
      </c>
    </row>
    <row r="35" spans="1:7" x14ac:dyDescent="0.55000000000000004">
      <c r="A35" s="29" t="s">
        <v>36</v>
      </c>
      <c r="B35" s="53">
        <v>159324009</v>
      </c>
      <c r="C35" s="53">
        <v>393581968</v>
      </c>
      <c r="D35" s="53">
        <v>213089139</v>
      </c>
      <c r="E35" s="53">
        <v>134235087</v>
      </c>
      <c r="F35" s="53">
        <v>172228628</v>
      </c>
    </row>
    <row r="36" spans="1:7" x14ac:dyDescent="0.55000000000000004">
      <c r="A36" s="29" t="s">
        <v>37</v>
      </c>
      <c r="B36" s="53">
        <v>52764081</v>
      </c>
      <c r="C36" s="53">
        <v>68236223</v>
      </c>
      <c r="D36" s="53">
        <v>89273431</v>
      </c>
      <c r="E36" s="53">
        <v>90604025</v>
      </c>
      <c r="F36" s="53">
        <v>166383891</v>
      </c>
    </row>
    <row r="37" spans="1:7" x14ac:dyDescent="0.55000000000000004">
      <c r="A37" s="29" t="s">
        <v>24</v>
      </c>
      <c r="B37" s="53">
        <v>5564071629</v>
      </c>
      <c r="C37" s="53">
        <v>6508229743</v>
      </c>
      <c r="D37" s="53">
        <v>7553797220</v>
      </c>
      <c r="E37" s="53">
        <v>8143485026</v>
      </c>
      <c r="F37" s="53">
        <v>8885861278</v>
      </c>
    </row>
    <row r="41" spans="1:7" x14ac:dyDescent="0.55000000000000004">
      <c r="A41" s="30" t="s">
        <v>13</v>
      </c>
      <c r="B41" t="s">
        <v>28</v>
      </c>
    </row>
    <row r="43" spans="1:7" x14ac:dyDescent="0.55000000000000004">
      <c r="A43" s="30" t="s">
        <v>26</v>
      </c>
      <c r="B43" s="30" t="s">
        <v>25</v>
      </c>
    </row>
    <row r="44" spans="1:7" x14ac:dyDescent="0.55000000000000004">
      <c r="A44" s="30" t="s">
        <v>23</v>
      </c>
      <c r="B44" t="s">
        <v>29</v>
      </c>
      <c r="C44" t="s">
        <v>30</v>
      </c>
      <c r="D44" t="s">
        <v>31</v>
      </c>
      <c r="E44" t="s">
        <v>32</v>
      </c>
      <c r="F44" t="s">
        <v>200</v>
      </c>
      <c r="G44" t="s">
        <v>24</v>
      </c>
    </row>
    <row r="45" spans="1:7" x14ac:dyDescent="0.55000000000000004">
      <c r="A45" s="29" t="s">
        <v>1</v>
      </c>
      <c r="B45" s="53">
        <v>120289074</v>
      </c>
      <c r="C45" s="53">
        <v>134352932</v>
      </c>
      <c r="D45" s="53">
        <v>137405421</v>
      </c>
      <c r="E45" s="53">
        <v>144285593</v>
      </c>
      <c r="F45" s="53">
        <v>170001137</v>
      </c>
      <c r="G45" s="53">
        <v>706334157</v>
      </c>
    </row>
    <row r="46" spans="1:7" x14ac:dyDescent="0.55000000000000004">
      <c r="A46" s="29" t="s">
        <v>8</v>
      </c>
      <c r="B46" s="53">
        <v>51430370</v>
      </c>
      <c r="C46" s="53">
        <v>54980430</v>
      </c>
      <c r="D46" s="53">
        <v>67804526</v>
      </c>
      <c r="E46" s="53">
        <v>76400558</v>
      </c>
      <c r="F46" s="53">
        <v>88746021</v>
      </c>
      <c r="G46" s="53">
        <v>339361905</v>
      </c>
    </row>
    <row r="47" spans="1:7" x14ac:dyDescent="0.55000000000000004">
      <c r="A47" s="29" t="s">
        <v>10</v>
      </c>
      <c r="B47" s="53">
        <v>112447503</v>
      </c>
      <c r="C47" s="53">
        <v>124308653</v>
      </c>
      <c r="D47" s="53">
        <v>117390084</v>
      </c>
      <c r="E47" s="53">
        <v>115756175</v>
      </c>
      <c r="F47" s="53">
        <v>93673024</v>
      </c>
      <c r="G47" s="53">
        <v>563575439</v>
      </c>
    </row>
    <row r="48" spans="1:7" x14ac:dyDescent="0.55000000000000004">
      <c r="A48" s="29" t="s">
        <v>5</v>
      </c>
      <c r="B48" s="53">
        <v>18100262</v>
      </c>
      <c r="C48" s="53">
        <v>25416379</v>
      </c>
      <c r="D48" s="53">
        <v>30023634</v>
      </c>
      <c r="E48" s="53">
        <v>32867470.999999996</v>
      </c>
      <c r="F48" s="53">
        <v>33163499.000000004</v>
      </c>
      <c r="G48" s="53">
        <v>139571245</v>
      </c>
    </row>
    <row r="49" spans="1:7" x14ac:dyDescent="0.55000000000000004">
      <c r="A49" s="29" t="s">
        <v>4</v>
      </c>
      <c r="B49" s="53">
        <v>68843594</v>
      </c>
      <c r="C49" s="53">
        <v>80483342</v>
      </c>
      <c r="D49" s="53">
        <v>72095148</v>
      </c>
      <c r="E49" s="53">
        <v>73647272</v>
      </c>
      <c r="F49" s="53">
        <v>106916629</v>
      </c>
      <c r="G49" s="53">
        <v>401985985</v>
      </c>
    </row>
    <row r="50" spans="1:7" x14ac:dyDescent="0.55000000000000004">
      <c r="A50" s="29" t="s">
        <v>2</v>
      </c>
      <c r="B50" s="53">
        <v>196534084</v>
      </c>
      <c r="C50" s="53">
        <v>228482954</v>
      </c>
      <c r="D50" s="53">
        <v>306276644</v>
      </c>
      <c r="E50" s="53">
        <v>384660470</v>
      </c>
      <c r="F50" s="53">
        <v>363532771</v>
      </c>
      <c r="G50" s="53">
        <v>1479486923</v>
      </c>
    </row>
    <row r="51" spans="1:7" x14ac:dyDescent="0.55000000000000004">
      <c r="A51" s="29" t="s">
        <v>6</v>
      </c>
      <c r="B51" s="53">
        <v>184201385</v>
      </c>
      <c r="C51" s="53">
        <v>237786142</v>
      </c>
      <c r="D51" s="53">
        <v>252385520</v>
      </c>
      <c r="E51" s="53">
        <v>292044051</v>
      </c>
      <c r="F51" s="53">
        <v>344702220</v>
      </c>
      <c r="G51" s="53">
        <v>1311119318</v>
      </c>
    </row>
    <row r="52" spans="1:7" x14ac:dyDescent="0.55000000000000004">
      <c r="A52" s="29" t="s">
        <v>9</v>
      </c>
      <c r="B52" s="53">
        <v>124186422</v>
      </c>
      <c r="C52" s="53">
        <v>128414001</v>
      </c>
      <c r="D52" s="53">
        <v>147016323</v>
      </c>
      <c r="E52" s="53">
        <v>167821234</v>
      </c>
      <c r="F52" s="53">
        <v>176330452</v>
      </c>
      <c r="G52" s="53">
        <v>743768432</v>
      </c>
    </row>
    <row r="53" spans="1:7" x14ac:dyDescent="0.55000000000000004">
      <c r="A53" s="29" t="s">
        <v>7</v>
      </c>
      <c r="B53" s="53">
        <v>21220671</v>
      </c>
      <c r="C53" s="53">
        <v>19513612</v>
      </c>
      <c r="D53" s="53">
        <v>26867618</v>
      </c>
      <c r="E53" s="53">
        <v>27641401</v>
      </c>
      <c r="F53" s="53">
        <v>20151970</v>
      </c>
      <c r="G53" s="53">
        <v>115395272</v>
      </c>
    </row>
    <row r="54" spans="1:7" x14ac:dyDescent="0.55000000000000004">
      <c r="A54" s="29" t="s">
        <v>3</v>
      </c>
      <c r="B54" s="53">
        <v>11600639</v>
      </c>
      <c r="C54" s="53">
        <v>12212781</v>
      </c>
      <c r="D54" s="53">
        <v>17369452</v>
      </c>
      <c r="E54" s="53">
        <v>23032404</v>
      </c>
      <c r="F54" s="53">
        <v>30215284</v>
      </c>
      <c r="G54" s="53">
        <v>94430560</v>
      </c>
    </row>
    <row r="55" spans="1:7" x14ac:dyDescent="0.55000000000000004">
      <c r="A55" s="29" t="s">
        <v>24</v>
      </c>
      <c r="B55" s="53">
        <v>908854004</v>
      </c>
      <c r="C55" s="53">
        <v>1045951226</v>
      </c>
      <c r="D55" s="53">
        <v>1174634370</v>
      </c>
      <c r="E55" s="53">
        <v>1338156629</v>
      </c>
      <c r="F55" s="53">
        <v>1427433007</v>
      </c>
      <c r="G55" s="53">
        <v>5895029236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 C o l u m n s \ F o o d   a n d   B e v e r a g e   M a n u f a c t u r i n g < / K e y > < / D i a g r a m O b j e c t K e y > < D i a g r a m O b j e c t K e y > < K e y > C o l u m n s \ T r a d e < / K e y > < / D i a g r a m O b j e c t K e y > < D i a g r a m O b j e c t K e y > < K e y > C o l u m n s \ 2 0 1 9 < / K e y > < / D i a g r a m O b j e c t K e y > < D i a g r a m O b j e c t K e y > < K e y > C o l u m n s \ 2 0 2 0 < / K e y > < / D i a g r a m O b j e c t K e y > < D i a g r a m O b j e c t K e y > < K e y > C o l u m n s \ 2 0 2 1 < / K e y > < / D i a g r a m O b j e c t K e y > < D i a g r a m O b j e c t K e y > < K e y > C o l u m n s \ 2 0 2 2 < / K e y > < / D i a g r a m O b j e c t K e y > < D i a g r a m O b j e c t K e y > < K e y > C o l u m n s \ 2 0 2 3 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 C o l u m n s \ F o o d   a n d   B e v e r a g e   M a n u f a c t u r i n g 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 C o l u m n s \ T r a d e 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 C o l u m n s \ 2 0 1 9 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 C o l u m n s \ 2 0 2 0 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 C o l u m n s \ 2 0 2 1 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 C o l u m n s \ 2 0 2 2 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 C o l u m n s \ 2 0 2 3 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 C o l u m n s \ F o o d   a n d   B e v e r a g e   M a n u f a c t u r i n g 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 C o l u m n s \ 2 0 1 9 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 C o l u m n s \ 2 0 2 0 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 C o l u m n s \ 2 0 2 3 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 1 9 6 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 4 9 < / H e i g h t > < / S a n d b o x E d i t o r . F o r m u l a B a r S t a t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D a t a M a s h u p   s q m i d = " 1 f f 5 4 2 4 f - d 5 9 9 - 4 7 5 8 - a 8 9 6 - c a 0 5 6 3 3 f b 1 9 4 "   x m l n s = " h t t p : / / s c h e m a s . m i c r o s o f t . c o m / D a t a M a s h u p " > A A A A A J 4 F A A B Q S w M E F A A C A A g A b H h 2 W P f h 2 E q l A A A A 9 g A A A B I A H A B D b 2 5 m a W c v U G F j a 2 F n Z S 5 4 b W w g o h g A K K A U A A A A A A A A A A A A A A A A A A A A A A A A A A A A h Y / R C o I w G I V f R X b v N l e E y J y E t w l B E N 2 O u X S k v + F m 8 9 2 6 6 J F 6 h Y y y u u v y n P M d O O d + v f F s b J v g o n t r O k h R h C k K N K i u N F C l a H D H M E a Z 4 F u p T r L S w Q S D T U Z r U l Q 7 d 0 4 I 8 d 5 j v 8 B d X x F G a U Q O x W a n a t 3 K 0 I B 1 E p R G n 1 b 5 v 4 U E 3 7 / G C I Y j t s Q r F m P K y W z y w s A X Y N P e Z / p j 8 n x o 3 N B r o S H M 1 5 z M k p P 3 B / E A U E s D B B Q A A g A I A G x 4 d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e H Z Y K U s N V J c C A A D 7 E A A A E w A c A E Z v c m 1 1 b G F z L 1 N l Y 3 R p b 2 4 x L m 0 g o h g A K K A U A A A A A A A A A A A A A A A A A A A A A A A A A A A A 7 V Z d a + J A F H 0 X / A / D 9 C W W E E y U b m X p g 5 V d 6 E M / W N 2 W R W Q Z k 1 F D k x m Z z E g l + N 9 3 Y h I T z a Q J r k I p 7 U v o y W T u u f e c O W O A b e 5 S A o b x 0 / z e b D Q b w Q I x 7 I A R m n r Y A j f A w 7 z Z A P J v S A W z s U R + v N n Y M w a C M U z 4 C 2 W v U 0 p f t V Y 4 f k A + v o H x l 3 C y G Q 8 o 4 X L J R I 8 3 u I C D B S L z a P P 1 E k O 5 0 3 a p M W K I B D P K / A H 1 h E + i l 4 E W V 9 P D E D 4 x 6 g i b B 1 A H X L 4 C H L / x j Q 5 C a L X N q x Q k w p 9 i l s L f 1 P C 1 G u 4 p Y a t 9 A G 9 a u z 5 + k 6 W 7 o l x 2 8 k i 8 t Z y f J y c o / 4 s b C L L W k o X a Q e s 5 9 i n d l F 9 K K G Y g u c A + 5 8 y d C h 5 9 B p + R J z D M m P z C R A 5 d U T l + k c B a N e V o 0 n u V / m D E o G y 6 2 X B J W b W C Y b p H G 6 b 7 Z Z h z G i a v Y h W Z g q q 9 o 1 X t n U 7 V n 5 Q 6 A B E H 3 O I V Z m i O w T 0 i Y o Z s L p h L 5 g W x 5 X Y O L r P A H e F X X S M q k X d A E b 1 W o j 0 V u p U / h y r V L 9 P 7 k S 8 w y w 5 r Q f v q 5 p N + z x E Y J 4 u I i + R u A J r V g h / h a j m Z p / 4 v K B L Y V M P W 2 W O l G C P x 0 0 y e 1 k e 4 h 3 a l 7 o X H 3 a X n 7 j 4 q l T u q d 0 h M t h w m 7 H W A k b 0 A f 8 E l M N v t d u m U h 7 I Y T z Y A 0 z V 4 o o E b / V 7 K 6 m 5 X x A s 0 F U H Z R r X V t p t w z O L d R t J d t + u 0 V K C F k p / Z k T r M k B f g V o 1 Q M M w a d Q 2 p b U t 5 i M y K U / T O X G o c L c M s H K N q p v k v N q X e M 8 v N t 9 9 f X Z r w o X 8 3 G M L a J C u 1 f j 8 y z Z L M 7 H y y z D x L O C Z w p 0 5 m f s 7 L + O j Y K i b l V 2 i d L 7 T 6 j h P N W g S c + h l p i e 7 0 O A g r A J P F y b U 1 3 p p p c h l d X X l H + X S l d l T 0 I n P U X n 2 9 p i 6 x f 4 + K 3 k N i d c Z d L 0 w j G X a j S S l W J e w / U E s B A i 0 A F A A C A A g A b H h 2 W P f h 2 E q l A A A A 9 g A A A B I A A A A A A A A A A A A A A A A A A A A A A E N v b m Z p Z y 9 Q Y W N r Y W d l L n h t b F B L A Q I t A B Q A A g A I A G x 4 d l g P y u m r p A A A A O k A A A A T A A A A A A A A A A A A A A A A A P E A A A B b Q 2 9 u d G V u d F 9 U e X B l c 1 0 u e G 1 s U E s B A i 0 A F A A C A A g A b H h 2 W C l L D V S X A g A A + x A A A B M A A A A A A A A A A A A A A A A A 4 g E A A E Z v c m 1 1 b G F z L 1 N l Y 3 R p b 2 4 x L m 1 Q S w U G A A A A A A M A A w D C A A A A x g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T k A A A A A A A A r O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U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U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I 5 V D E 4 O j I x O j I 4 L j M 5 N D Y 5 M z J a I i A v P j x F b n R y e S B U e X B l P S J G a W x s Q 2 9 s d W 1 u V H l w Z X M i I F Z h b H V l P S J z Q m d Z R i I g L z 4 8 R W 5 0 c n k g V H l w Z T 0 i R m l s b E N v b H V t b k 5 h b W V z I i B W Y W x 1 Z T 0 i c 1 s m c X V v d D t Q c m 9 k d W N 0 c y Z x d W 9 0 O y w m c X V v d D t Z Z W F y J n F 1 b 3 Q 7 L C Z x d W 9 0 O 1 Z h b H V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L 1 V u c G l 2 b 3 R l Z C B P b m x 5 I F N l b G V j d G V k I E N v b H V t b n M u e 1 B y b 2 R 1 Y 3 R z L D B 9 J n F 1 b 3 Q 7 L C Z x d W 9 0 O 1 N l Y 3 R p b 2 4 x L 1 R h Y m x l M i 9 V b n B p d m 9 0 Z W Q g T 2 5 s e S B T Z W x l Y 3 R l Z C B D b 2 x 1 b W 5 z L n t B d H R y a W J 1 d G U s M X 0 m c X V v d D s s J n F 1 b 3 Q 7 U 2 V j d G l v b j E v V G F i b G U y L 1 V u c G l 2 b 3 R l Z C B P b m x 5 I F N l b G V j d G V k I E N v b H V t b n M u e 1 Z h b H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i 9 V b n B p d m 9 0 Z W Q g T 2 5 s e S B T Z W x l Y 3 R l Z C B D b 2 x 1 b W 5 z L n t Q c m 9 k d W N 0 c y w w f S Z x d W 9 0 O y w m c X V v d D t T Z W N 0 a W 9 u M S 9 U Y W J s Z T I v V W 5 w a X Z v d G V k I E 9 u b H k g U 2 V s Z W N 0 Z W Q g Q 2 9 s d W 1 u c y 5 7 Q X R 0 c m l i d X R l L D F 9 J n F 1 b 3 Q 7 L C Z x d W 9 0 O 1 N l Y 3 R p b 2 4 x L 1 R h Y m x l M i 9 V b n B p d m 9 0 Z W Q g T 2 5 s e S B T Z W x l Y 3 R l Z C B D b 2 x 1 b W 5 z L n t W Y W x 1 Z S w y f S Z x d W 9 0 O 1 0 s J n F 1 b 3 Q 7 U m V s Y X R p b 2 5 z a G l w S W 5 m b y Z x d W 9 0 O z p b X X 0 i I C 8 + P E V u d H J 5 I F R 5 c G U 9 I l F 1 Z X J 5 S U Q i I F Z h b H V l P S J z O G I 4 N j Y x Z D Q t M z U w M i 0 0 O T N k L W J i M m U t O D E 2 Z T U w Y 2 U z N m Q x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V W 5 w a X Z v d G V k J T I w T 2 5 s e S U y M F N l b G V j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N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U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I 5 V D E 4 O j I z O j I z L j I 0 M j Y w M j d a I i A v P j x F b n R y e S B U e X B l P S J G a W x s Q 2 9 s d W 1 u V H l w Z X M i I F Z h b H V l P S J z Q m d Z R i I g L z 4 8 R W 5 0 c n k g V H l w Z T 0 i R m l s b E N v b H V t b k 5 h b W V z I i B W Y W x 1 Z T 0 i c 1 s m c X V v d D t Q c m 9 k d W N 0 c y Z x d W 9 0 O y w m c X V v d D t B d H R y a W J 1 d G U m c X V v d D s s J n F 1 b 3 Q 7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Q v V W 5 w a X Z v d G V k I E 9 u b H k g U 2 V s Z W N 0 Z W Q g Q 2 9 s d W 1 u c y 5 7 U H J v Z H V j d H M s M H 0 m c X V v d D s s J n F 1 b 3 Q 7 U 2 V j d G l v b j E v V G F i b G U 0 L 1 V u c G l 2 b 3 R l Z C B P b m x 5 I F N l b G V j d G V k I E N v b H V t b n M u e 0 F 0 d H J p Y n V 0 Z S w x f S Z x d W 9 0 O y w m c X V v d D t T Z W N 0 a W 9 u M S 9 U Y W J s Z T Q v V W 5 w a X Z v d G V k I E 9 u b H k g U 2 V s Z W N 0 Z W Q g Q 2 9 s d W 1 u c y 5 7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0 L 1 V u c G l 2 b 3 R l Z C B P b m x 5 I F N l b G V j d G V k I E N v b H V t b n M u e 1 B y b 2 R 1 Y 3 R z L D B 9 J n F 1 b 3 Q 7 L C Z x d W 9 0 O 1 N l Y 3 R p b 2 4 x L 1 R h Y m x l N C 9 V b n B p d m 9 0 Z W Q g T 2 5 s e S B T Z W x l Y 3 R l Z C B D b 2 x 1 b W 5 z L n t B d H R y a W J 1 d G U s M X 0 m c X V v d D s s J n F 1 b 3 Q 7 U 2 V j d G l v b j E v V G F i b G U 0 L 1 V u c G l 2 b 3 R l Z C B P b m x 5 I F N l b G V j d G V k I E N v b H V t b n M u e 1 Z h b H V l L D J 9 J n F 1 b 3 Q 7 X S w m c X V v d D t S Z W x h d G l v b n N o a X B J b m Z v J n F 1 b 3 Q 7 O l t d f S I g L z 4 8 R W 5 0 c n k g V H l w Z T 0 i U X V l c n l J R C I g V m F s d W U 9 I n N k Z T U w Y W Y 0 Y S 1 l N D N i L T R k N 2 M t O G Y 3 O C 0 2 Y 2 R k N m E x Y T U 4 N 2 I i I C 8 + P C 9 T d G F i b G V F b n R y a W V z P j w v S X R l b T 4 8 S X R l b T 4 8 S X R l b U x v Y 2 F 0 a W 9 u P j x J d G V t V H l w Z T 5 G b 3 J t d W x h P C 9 J d G V t V H l w Z T 4 8 S X R l b V B h d G g + U 2 V j d G l v b j E v V G F i b G U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N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N C 9 V b n B p d m 9 0 Z W Q l M j B P b m x 5 J T I w U 2 V s Z W N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T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1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y O V Q x O T o w N D o x N i 4 z O D E 2 N T U 5 W i I g L z 4 8 R W 5 0 c n k g V H l w Z T 0 i R m l s b E N v b H V t b l R 5 c G V z I i B W Y W x 1 Z T 0 i c 0 J n W U d C U T 0 9 I i A v P j x F b n R y e S B U e X B l P S J G a W x s Q 2 9 s d W 1 u T m F t Z X M i I F Z h b H V l P S J z W y Z x d W 9 0 O 0 Z v b 2 Q g Y W 5 k I E J l d m V y Y W d l I E 1 h b n V m Y W N 0 d X J p b m c m c X V v d D s s J n F 1 b 3 Q 7 V H J h Z G U m c X V v d D s s J n F 1 b 3 Q 7 W W V h c i Z x d W 9 0 O y w m c X V v d D t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O S 9 V b n B p d m 9 0 Z W Q g Q 2 9 s d W 1 u c y 5 7 R m 9 v Z C B h b m Q g Q m V 2 Z X J h Z 2 U g T W F u d W Z h Y 3 R 1 c m l u Z y w w f S Z x d W 9 0 O y w m c X V v d D t T Z W N 0 a W 9 u M S 9 U Y W J s Z T k v V W 5 w a X Z v d G V k I E N v b H V t b n M u e 1 R y Y W R l L D F 9 J n F 1 b 3 Q 7 L C Z x d W 9 0 O 1 N l Y 3 R p b 2 4 x L 1 R h Y m x l O S 9 V b n B p d m 9 0 Z W Q g Q 2 9 s d W 1 u c y 5 7 Q X R 0 c m l i d X R l L D J 9 J n F 1 b 3 Q 7 L C Z x d W 9 0 O 1 N l Y 3 R p b 2 4 x L 1 R h Y m x l O S 9 V b n B p d m 9 0 Z W Q g Q 2 9 s d W 1 u c y 5 7 V m F s d W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5 L 1 V u c G l 2 b 3 R l Z C B D b 2 x 1 b W 5 z L n t G b 2 9 k I G F u Z C B C Z X Z l c m F n Z S B N Y W 5 1 Z m F j d H V y a W 5 n L D B 9 J n F 1 b 3 Q 7 L C Z x d W 9 0 O 1 N l Y 3 R p b 2 4 x L 1 R h Y m x l O S 9 V b n B p d m 9 0 Z W Q g Q 2 9 s d W 1 u c y 5 7 V H J h Z G U s M X 0 m c X V v d D s s J n F 1 b 3 Q 7 U 2 V j d G l v b j E v V G F i b G U 5 L 1 V u c G l 2 b 3 R l Z C B D b 2 x 1 b W 5 z L n t B d H R y a W J 1 d G U s M n 0 m c X V v d D s s J n F 1 b 3 Q 7 U 2 V j d G l v b j E v V G F i b G U 5 L 1 V u c G l 2 b 3 R l Z C B D b 2 x 1 b W 5 z L n t W Y W x 1 Z S w z f S Z x d W 9 0 O 1 0 s J n F 1 b 3 Q 7 U m V s Y X R p b 2 5 z a G l w S W 5 m b y Z x d W 9 0 O z p b X X 0 i I C 8 + P E V u d H J 5 I F R 5 c G U 9 I l F 1 Z X J 5 S U Q i I F Z h b H V l P S J z N z N h Z G U z N 2 E t Y z k 4 M C 0 0 M z B j L T h j N z M t N G J m Y 2 U 0 M m Y 2 N z J h I i A v P j w v U 3 R h Y m x l R W 5 0 c m l l c z 4 8 L 0 l 0 Z W 0 + P E l 0 Z W 0 + P E l 0 Z W 1 M b 2 N h d G l v b j 4 8 S X R l b V R 5 c G U + R m 9 y b X V s Y T w v S X R l b V R 5 c G U + P E l 0 Z W 1 Q Y X R o P l N l Y 3 R p b 2 4 x L 1 R h Y m x l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k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O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A o M i k v Q 2 h h b m d l Z C B U e X B l M S 5 7 R m 9 v Z C B h b m Q g Q m V 2 Z X J h Z 2 U g T W F u d W Z h Y 3 R 1 c m l u Z y 4 x L D B 9 J n F 1 b 3 Q 7 L C Z x d W 9 0 O 1 N l Y 3 R p b 2 4 x L 1 R h Y m x l M i A o M i k v Q 2 h h b m d l Z C B U e X B l M S 5 7 R m 9 v Z C B h b m Q g Q m V 2 Z X J h Z 2 U g T W F u d W Z h Y 3 R 1 c m l u Z y 4 y L D F 9 J n F 1 b 3 Q 7 L C Z x d W 9 0 O 1 N l Y 3 R p b 2 4 x L 1 R h Y m x l M i A o M i k v V W 5 w a X Z v d G V k I E 9 u b H k g U 2 V s Z W N 0 Z W Q g Q 2 9 s d W 1 u c y 5 7 V H J h Z G U s M X 0 m c X V v d D s s J n F 1 b 3 Q 7 U 2 V j d G l v b j E v V G F i b G U y I C g y K S 9 V b n B p d m 9 0 Z W Q g T 2 5 s e S B T Z W x l Y 3 R l Z C B D b 2 x 1 b W 5 z L n t B d H R y a W J 1 d G U s M n 0 m c X V v d D s s J n F 1 b 3 Q 7 U 2 V j d G l v b j E v V G F i b G U y I C g y K S 9 N d W x 0 a X B s a W V k I E N v b H V t b i 5 7 V m F s d W U s M 3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G F i b G U y I C g y K S 9 D a G F u Z 2 V k I F R 5 c G U x L n t G b 2 9 k I G F u Z C B C Z X Z l c m F n Z S B N Y W 5 1 Z m F j d H V y a W 5 n L j E s M H 0 m c X V v d D s s J n F 1 b 3 Q 7 U 2 V j d G l v b j E v V G F i b G U y I C g y K S 9 D a G F u Z 2 V k I F R 5 c G U x L n t G b 2 9 k I G F u Z C B C Z X Z l c m F n Z S B N Y W 5 1 Z m F j d H V y a W 5 n L j I s M X 0 m c X V v d D s s J n F 1 b 3 Q 7 U 2 V j d G l v b j E v V G F i b G U y I C g y K S 9 V b n B p d m 9 0 Z W Q g T 2 5 s e S B T Z W x l Y 3 R l Z C B D b 2 x 1 b W 5 z L n t U c m F k Z S w x f S Z x d W 9 0 O y w m c X V v d D t T Z W N 0 a W 9 u M S 9 U Y W J s Z T I g K D I p L 1 V u c G l 2 b 3 R l Z C B P b m x 5 I F N l b G V j d G V k I E N v b H V t b n M u e 0 F 0 d H J p Y n V 0 Z S w y f S Z x d W 9 0 O y w m c X V v d D t T Z W N 0 a W 9 u M S 9 U Y W J s Z T I g K D I p L 0 1 1 b H R p c G x p Z W Q g Q 2 9 s d W 1 u L n t W Y W x 1 Z S w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T k F J Q 1 M m c X V v d D s s J n F 1 b 3 Q 7 R m 9 v Z C B h b m Q g Q m V 2 Z X J h Z 2 U g T W F u d W Z h Y 3 R 1 c m l u Z y Z x d W 9 0 O y w m c X V v d D t U c m F k Z S Z x d W 9 0 O y w m c X V v d D t Z Z W F y J n F 1 b 3 Q 7 L C Z x d W 9 0 O 1 Z h b H V l J n F 1 b 3 Q 7 X S I g L z 4 8 R W 5 0 c n k g V H l w Z T 0 i R m l s b E N v b H V t b l R 5 c G V z I i B W Y W x 1 Z T 0 i c 0 J n W U d C Z 1 U 9 I i A v P j x F b n R y e S B U e X B l P S J G a W x s T G F z d F V w Z G F 0 Z W Q i I F Z h b H V l P S J k M j A y M y 0 w M y 0 x N l Q x N j o w O T o x M y 4 1 N j Y 5 O T c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U w I i A v P j x F b n R y e S B U e X B l P S J B Z G R l Z F R v R G F 0 Y U 1 v Z G V s I i B W Y W x 1 Z T 0 i b D A i I C 8 + P E V u d H J 5 I F R 5 c G U 9 I l F 1 Z X J 5 S U Q i I F Z h b H V l P S J z M m I y O W J j N j A t O D k 5 N i 0 0 N m R m L W F l N m M t M T l l Y 2 J h O D E 2 M 2 Z m I i A v P j w v U 3 R h Y m x l R W 5 0 c m l l c z 4 8 L 0 l 0 Z W 0 + P E l 0 Z W 0 + P E l 0 Z W 1 M b 2 N h d G l v b j 4 8 S X R l b V R 5 c G U + R m 9 y b X V s Y T w v S X R l b V R 5 c G U + P E l 0 Z W 1 Q Y X R o P l N l Y 3 R p b 2 4 x L 1 R h Y m x l M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l M j A o M i k v V W 5 w a X Z v d G V k J T I w T 2 5 s e S U y M F N l b G V j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y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y K S 9 N d W x 0 a X B s a W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I p L 1 N w b G l 0 J T I w Q 2 9 s d W 1 u J T I w Y n k l M j B Q b 3 N p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y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M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z Y w M W Y 4 M D E t N G Z m O C 0 0 M T c 0 L W E 4 Z D E t M D F j N G M 1 M D U w M z I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T k 6 M z c 6 M j Y u M z k z N D c 5 N 1 o i I C 8 + P E V u d H J 5 I F R 5 c G U 9 I k Z p b G x D b 2 x 1 b W 5 U e X B l c y I g V m F s d W U 9 I n N C Z 1 l H Q U E 9 P S I g L z 4 8 R W 5 0 c n k g V H l w Z T 0 i R m l s b E N v b H V t b k 5 h b W V z I i B W Y W x 1 Z T 0 i c 1 s m c X V v d D t G b 2 9 k I G F u Z C B C Z X Z l c m F n Z S B N Y W 5 1 Z m F j d H V y a W 5 n J n F 1 b 3 Q 7 L C Z x d W 9 0 O 1 R y Y W R l J n F 1 b 3 Q 7 L C Z x d W 9 0 O 1 l l Y X I m c X V v d D s s J n F 1 b 3 Q 7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I g K D M p L 0 F 1 d G 9 S Z W 1 v d m V k Q 2 9 s d W 1 u c z E u e 0 Z v b 2 Q g Y W 5 k I E J l d m V y Y W d l I E 1 h b n V m Y W N 0 d X J p b m c s M H 0 m c X V v d D s s J n F 1 b 3 Q 7 U 2 V j d G l v b j E v V G F i b G U y I C g z K S 9 B d X R v U m V t b 3 Z l Z E N v b H V t b n M x L n t U c m F k Z S w x f S Z x d W 9 0 O y w m c X V v d D t T Z W N 0 a W 9 u M S 9 U Y W J s Z T I g K D M p L 0 F 1 d G 9 S Z W 1 v d m V k Q 2 9 s d W 1 u c z E u e 1 l l Y X I s M n 0 m c X V v d D s s J n F 1 b 3 Q 7 U 2 V j d G l v b j E v V G F i b G U y I C g z K S 9 B d X R v U m V t b 3 Z l Z E N v b H V t b n M x L n t W Y W x 1 Z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I g K D M p L 0 F 1 d G 9 S Z W 1 v d m V k Q 2 9 s d W 1 u c z E u e 0 Z v b 2 Q g Y W 5 k I E J l d m V y Y W d l I E 1 h b n V m Y W N 0 d X J p b m c s M H 0 m c X V v d D s s J n F 1 b 3 Q 7 U 2 V j d G l v b j E v V G F i b G U y I C g z K S 9 B d X R v U m V t b 3 Z l Z E N v b H V t b n M x L n t U c m F k Z S w x f S Z x d W 9 0 O y w m c X V v d D t T Z W N 0 a W 9 u M S 9 U Y W J s Z T I g K D M p L 0 F 1 d G 9 S Z W 1 v d m V k Q 2 9 s d W 1 u c z E u e 1 l l Y X I s M n 0 m c X V v d D s s J n F 1 b 3 Q 7 U 2 V j d G l v b j E v V G F i b G U y I C g z K S 9 B d X R v U m V t b 3 Z l Z E N v b H V t b n M x L n t W Y W x 1 Z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y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z K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M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J T I w K D M p L 1 N w b G l 0 J T I w Q 2 9 s d W 1 u J T I w Y n k l M j B Q b 3 N p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U y M C g z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l M j A o M y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l M j A o M y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l M j A o M y k v U m V u Y W 1 l Z C U y M E N v b H V t b n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C R 8 R p z G K R H s U s l 1 8 t T 7 B Q A A A A A A g A A A A A A A 2 Y A A M A A A A A Q A A A A 4 r p 2 V y V a X 8 D I b 3 5 6 v K y n r g A A A A A E g A A A o A A A A B A A A A D 0 7 T + E M 9 o r + 2 7 f J 1 z f V 1 0 G U A A A A A o p X + c k s q 6 A / / F y o n 9 T B o L U i z e i y t u Z u A 8 r b e X 3 P a Z F 7 l 8 p p v V n g D 4 V 2 s C s x f M h C o 3 V r V p H F B J K Q 0 0 P s Q c k G u h z P v X N b u n r l k t l e I n g A 7 S b F A A A A K 1 S S b b C C P 3 V Y i k M e A O X 9 I Y N Q 6 D Y < / D a t a M a s h u p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5 0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 2 0 2 4 - 0 3 - 2 2 T 1 5 : 0 4 : 0 6 . 2 9 7 4 3 7 5 - 0 5 : 0 0 < / L a s t P r o c e s s e d T i m e > < / D a t a M o d e l i n g S a n d b o x . S e r i a l i z e d S a n d b o x E r r o r C a c h e > ] ] > < / C u s t o m C o n t e n t > < / G e m i n i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24C41D7E44C43A0359ED52D30B088" ma:contentTypeVersion="3" ma:contentTypeDescription="Create a new document." ma:contentTypeScope="" ma:versionID="7ee83f3031d042db319bbfe161bf831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27e8cfe4ecefa36e7c4a4d4bd6c17c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G e m i n i   x m l n s = " h t t p : / / g e m i n i / p i v o t c u s t o m i z a t i o n / T a b l e X M L _ T a b l e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 F o o d   a n d   B e v e r a g e   M a n u f a c t u r i n g < / s t r i n g > < / k e y > < v a l u e > < i n t > 5 8 8 < / i n t > < / v a l u e > < / i t e m > < i t e m > < k e y > < s t r i n g > T r a d e < / s t r i n g > < / k e y > < v a l u e > < i n t > 1 5 8 < / i n t > < / v a l u e > < / i t e m > < i t e m > < k e y > < s t r i n g > 2 0 1 9 < / s t r i n g > < / k e y > < v a l u e > < i n t > 1 5 1 < / i n t > < / v a l u e > < / i t e m > < i t e m > < k e y > < s t r i n g > 2 0 2 0 < / s t r i n g > < / k e y > < v a l u e > < i n t > 1 5 1 < / i n t > < / v a l u e > < / i t e m > < i t e m > < k e y > < s t r i n g > 2 0 2 1 < / s t r i n g > < / k e y > < v a l u e > < i n t > 1 5 1 < / i n t > < / v a l u e > < / i t e m > < i t e m > < k e y > < s t r i n g > 2 0 2 2 < / s t r i n g > < / k e y > < v a l u e > < i n t > 1 5 1 < / i n t > < / v a l u e > < / i t e m > < i t e m > < k e y > < s t r i n g > 2 0 2 3 < / s t r i n g > < / k e y > < v a l u e > < i n t > 1 5 1 < / i n t > < / v a l u e > < / i t e m > < / C o l u m n W i d t h s > < C o l u m n D i s p l a y I n d e x > < i t e m > < k e y > < s t r i n g > F o o d   a n d   B e v e r a g e   M a n u f a c t u r i n g < / s t r i n g > < / k e y > < v a l u e > < i n t > 0 < / i n t > < / v a l u e > < / i t e m > < i t e m > < k e y > < s t r i n g > T r a d e < / s t r i n g > < / k e y > < v a l u e > < i n t > 1 < / i n t > < / v a l u e > < / i t e m > < i t e m > < k e y > < s t r i n g > 2 0 1 9 < / s t r i n g > < / k e y > < v a l u e > < i n t > 2 < / i n t > < / v a l u e > < / i t e m > < i t e m > < k e y > < s t r i n g > 2 0 2 0 < / s t r i n g > < / k e y > < v a l u e > < i n t > 3 < / i n t > < / v a l u e > < / i t e m > < i t e m > < k e y > < s t r i n g > 2 0 2 1 < / s t r i n g > < / k e y > < v a l u e > < i n t > 4 < / i n t > < / v a l u e > < / i t e m > < i t e m > < k e y > < s t r i n g > 2 0 2 2 < / s t r i n g > < / k e y > < v a l u e > < i n t > 5 < / i n t > < / v a l u e > < / i t e m > < i t e m > < k e y > < s t r i n g > 2 0 2 3 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T a b l e 2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T a b l e 2 ] ] > < / C u s t o m C o n t e n t > < / G e m i n i > 
</file>

<file path=customXml/itemProps1.xml><?xml version="1.0" encoding="utf-8"?>
<ds:datastoreItem xmlns:ds="http://schemas.openxmlformats.org/officeDocument/2006/customXml" ds:itemID="{E86E73D5-6A54-4193-9F41-28C16F170317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10.xml><?xml version="1.0" encoding="utf-8"?>
<ds:datastoreItem xmlns:ds="http://schemas.openxmlformats.org/officeDocument/2006/customXml" ds:itemID="{9108CD8A-FBE1-4D89-BDA4-356B4C3B282D}">
  <ds:schemaRefs/>
</ds:datastoreItem>
</file>

<file path=customXml/itemProps11.xml><?xml version="1.0" encoding="utf-8"?>
<ds:datastoreItem xmlns:ds="http://schemas.openxmlformats.org/officeDocument/2006/customXml" ds:itemID="{8C8E2505-8D84-45D3-A2A9-0D6D8DA7235B}">
  <ds:schemaRefs/>
</ds:datastoreItem>
</file>

<file path=customXml/itemProps12.xml><?xml version="1.0" encoding="utf-8"?>
<ds:datastoreItem xmlns:ds="http://schemas.openxmlformats.org/officeDocument/2006/customXml" ds:itemID="{7BA16A29-47F8-4EC2-95BB-FF0BA61B9ABF}">
  <ds:schemaRefs/>
</ds:datastoreItem>
</file>

<file path=customXml/itemProps13.xml><?xml version="1.0" encoding="utf-8"?>
<ds:datastoreItem xmlns:ds="http://schemas.openxmlformats.org/officeDocument/2006/customXml" ds:itemID="{D4FD093A-E121-43DF-814C-5D83F3534E10}">
  <ds:schemaRefs/>
</ds:datastoreItem>
</file>

<file path=customXml/itemProps14.xml><?xml version="1.0" encoding="utf-8"?>
<ds:datastoreItem xmlns:ds="http://schemas.openxmlformats.org/officeDocument/2006/customXml" ds:itemID="{B5626C95-69F7-495C-86FD-5B2D69D5A6D0}">
  <ds:schemaRefs/>
</ds:datastoreItem>
</file>

<file path=customXml/itemProps15.xml><?xml version="1.0" encoding="utf-8"?>
<ds:datastoreItem xmlns:ds="http://schemas.openxmlformats.org/officeDocument/2006/customXml" ds:itemID="{3586F0B7-F005-44EF-BF36-EA8B872A6009}">
  <ds:schemaRefs>
    <ds:schemaRef ds:uri="http://schemas.microsoft.com/DataMashup"/>
  </ds:schemaRefs>
</ds:datastoreItem>
</file>

<file path=customXml/itemProps16.xml><?xml version="1.0" encoding="utf-8"?>
<ds:datastoreItem xmlns:ds="http://schemas.openxmlformats.org/officeDocument/2006/customXml" ds:itemID="{4106B6A5-B490-4FB5-B79F-FBDBE2BBD9B2}">
  <ds:schemaRefs/>
</ds:datastoreItem>
</file>

<file path=customXml/itemProps17.xml><?xml version="1.0" encoding="utf-8"?>
<ds:datastoreItem xmlns:ds="http://schemas.openxmlformats.org/officeDocument/2006/customXml" ds:itemID="{91C53377-29D7-4AF0-8584-5BA1C89F455F}">
  <ds:schemaRefs/>
</ds:datastoreItem>
</file>

<file path=customXml/itemProps18.xml><?xml version="1.0" encoding="utf-8"?>
<ds:datastoreItem xmlns:ds="http://schemas.openxmlformats.org/officeDocument/2006/customXml" ds:itemID="{908C1D50-3E7D-44D3-8998-78EA29E34CE8}">
  <ds:schemaRefs/>
</ds:datastoreItem>
</file>

<file path=customXml/itemProps19.xml><?xml version="1.0" encoding="utf-8"?>
<ds:datastoreItem xmlns:ds="http://schemas.openxmlformats.org/officeDocument/2006/customXml" ds:itemID="{83183EEE-4528-4AE2-AE6F-4008AE8B5859}">
  <ds:schemaRefs/>
</ds:datastoreItem>
</file>

<file path=customXml/itemProps2.xml><?xml version="1.0" encoding="utf-8"?>
<ds:datastoreItem xmlns:ds="http://schemas.openxmlformats.org/officeDocument/2006/customXml" ds:itemID="{8BB33B16-9EB2-45A0-B13F-A40B13FC89EE}">
  <ds:schemaRefs>
    <ds:schemaRef ds:uri="http://schemas.microsoft.com/sharepoint/v3/contenttype/forms"/>
  </ds:schemaRefs>
</ds:datastoreItem>
</file>

<file path=customXml/itemProps20.xml><?xml version="1.0" encoding="utf-8"?>
<ds:datastoreItem xmlns:ds="http://schemas.openxmlformats.org/officeDocument/2006/customXml" ds:itemID="{00BD10E8-124C-443C-8304-00C3F3972482}">
  <ds:schemaRefs/>
</ds:datastoreItem>
</file>

<file path=customXml/itemProps3.xml><?xml version="1.0" encoding="utf-8"?>
<ds:datastoreItem xmlns:ds="http://schemas.openxmlformats.org/officeDocument/2006/customXml" ds:itemID="{4F6260A7-4EB6-4008-9321-376AB4B5F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A82380E-EAB5-4C16-A858-3FC873C9D80E}">
  <ds:schemaRefs/>
</ds:datastoreItem>
</file>

<file path=customXml/itemProps5.xml><?xml version="1.0" encoding="utf-8"?>
<ds:datastoreItem xmlns:ds="http://schemas.openxmlformats.org/officeDocument/2006/customXml" ds:itemID="{C9A96BF4-0452-420E-9D30-A9ABFDAF9687}">
  <ds:schemaRefs/>
</ds:datastoreItem>
</file>

<file path=customXml/itemProps6.xml><?xml version="1.0" encoding="utf-8"?>
<ds:datastoreItem xmlns:ds="http://schemas.openxmlformats.org/officeDocument/2006/customXml" ds:itemID="{B30617F8-9849-4829-A11E-092F7C846036}">
  <ds:schemaRefs/>
</ds:datastoreItem>
</file>

<file path=customXml/itemProps7.xml><?xml version="1.0" encoding="utf-8"?>
<ds:datastoreItem xmlns:ds="http://schemas.openxmlformats.org/officeDocument/2006/customXml" ds:itemID="{86F84D00-540B-47CC-9AEB-351C8E7E02D0}">
  <ds:schemaRefs/>
</ds:datastoreItem>
</file>

<file path=customXml/itemProps8.xml><?xml version="1.0" encoding="utf-8"?>
<ds:datastoreItem xmlns:ds="http://schemas.openxmlformats.org/officeDocument/2006/customXml" ds:itemID="{EDA49928-1C9B-4E5F-BAE5-36EC06CA5896}">
  <ds:schemaRefs/>
</ds:datastoreItem>
</file>

<file path=customXml/itemProps9.xml><?xml version="1.0" encoding="utf-8"?>
<ds:datastoreItem xmlns:ds="http://schemas.openxmlformats.org/officeDocument/2006/customXml" ds:itemID="{DF5C196C-223A-49BF-A17E-39AC200334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Trade Balance</vt:lpstr>
      <vt:lpstr>Exports</vt:lpstr>
      <vt:lpstr>Imports</vt:lpstr>
      <vt:lpstr>Data</vt:lpstr>
      <vt:lpstr>Countries_Data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food-bev-manufacturing-2019-2023</dc:title>
  <dc:creator>Chi, Selina (ARD)</dc:creator>
  <cp:lastModifiedBy>Hoi, Calvin</cp:lastModifiedBy>
  <dcterms:created xsi:type="dcterms:W3CDTF">2021-03-29T19:22:18Z</dcterms:created>
  <dcterms:modified xsi:type="dcterms:W3CDTF">2024-03-22T20:04:06Z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0x010100B5824C41D7E44C43A0359ED52D30B088</vt:lpwstr>
  </property>
</Properties>
</file>