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P:\D03\Farm Management\Production Economics\COP decision support tools\1 - Crops Calculators\development copies\bin and building\"/>
    </mc:Choice>
  </mc:AlternateContent>
  <xr:revisionPtr revIDLastSave="0" documentId="13_ncr:1_{968C9485-CD87-4A03-A4FD-568A0679E561}" xr6:coauthVersionLast="47" xr6:coauthVersionMax="47" xr10:uidLastSave="{00000000-0000-0000-0000-000000000000}"/>
  <workbookProtection workbookAlgorithmName="SHA-512" workbookHashValue="Zok9wBR9VaYj/r3OCLSXgFVNkWW1EHMi9UPiM2qM/Jitq5XWngB4XE8EwMysQHOMvhcygW26pbQL+K7oQ+rLvg==" workbookSaltValue="XA39vvBWiZ/QPev5eOGWFg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3" i="1" s="1"/>
  <c r="B12" i="1"/>
  <c r="B34" i="1"/>
  <c r="E34" i="1"/>
  <c r="E43" i="1" s="1"/>
  <c r="E25" i="1"/>
  <c r="I3" i="1"/>
  <c r="G31" i="1"/>
  <c r="E44" i="1"/>
  <c r="E45" i="1"/>
  <c r="E46" i="1"/>
  <c r="E47" i="1"/>
  <c r="E42" i="1"/>
  <c r="E48" i="1" l="1"/>
  <c r="G48" i="1" s="1"/>
  <c r="E24" i="1"/>
  <c r="E22" i="1"/>
  <c r="E12" i="1"/>
  <c r="E20" i="1" s="1"/>
  <c r="E21" i="1" l="1"/>
  <c r="E26" i="1" s="1"/>
  <c r="G26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Government of Manitoba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the total dollar value per bushel.
Intalled bin costs range from approx. $1.50 to $2.50 per bushel for flat bottom bins and from approx. $3.50 to $4.50 per bushel for hopper bottom bins.</t>
        </r>
      </text>
    </comment>
    <comment ref="C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Enter the dollar value
</t>
        </r>
      </text>
    </comment>
    <comment ref="E3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Enter the dollar value
</t>
        </r>
      </text>
    </comment>
  </commentList>
</comments>
</file>

<file path=xl/sharedStrings.xml><?xml version="1.0" encoding="utf-8"?>
<sst xmlns="http://schemas.openxmlformats.org/spreadsheetml/2006/main" count="52" uniqueCount="34">
  <si>
    <t>Depreciation years</t>
  </si>
  <si>
    <t>Investment rate</t>
  </si>
  <si>
    <t>Insurance cost %</t>
  </si>
  <si>
    <t>Repair rate %</t>
  </si>
  <si>
    <t>Taxes %</t>
  </si>
  <si>
    <t>Depreciation Cost</t>
  </si>
  <si>
    <t>Investment Cost</t>
  </si>
  <si>
    <t>Repairs</t>
  </si>
  <si>
    <t>Insurance cost</t>
  </si>
  <si>
    <t>Taxes</t>
  </si>
  <si>
    <t>Calculations: Cost/year</t>
  </si>
  <si>
    <t>Other</t>
  </si>
  <si>
    <t>per ft sq.</t>
  </si>
  <si>
    <t>Input section:</t>
  </si>
  <si>
    <t>/bus/month</t>
  </si>
  <si>
    <t>/bus/year</t>
  </si>
  <si>
    <t>Annual Cost</t>
  </si>
  <si>
    <t xml:space="preserve">. . . . . . . . . . . . . . . . . . . . . . . . . . . . . . . . . . . . . . . . . . . . . . . . . . . . . . . . . . . </t>
  </si>
  <si>
    <t>Printed:</t>
  </si>
  <si>
    <r>
      <t xml:space="preserve">*** Enter changes to </t>
    </r>
    <r>
      <rPr>
        <b/>
        <sz val="9"/>
        <color indexed="12"/>
        <rFont val="Arial"/>
        <family val="2"/>
      </rPr>
      <t xml:space="preserve">BLUE </t>
    </r>
    <r>
      <rPr>
        <sz val="9"/>
        <rFont val="Arial"/>
        <family val="2"/>
      </rPr>
      <t>values only ***</t>
    </r>
  </si>
  <si>
    <t>Grain Bin Cost Calculator</t>
  </si>
  <si>
    <t xml:space="preserve">Building Size - feet </t>
  </si>
  <si>
    <t>Building Cost Calculator</t>
  </si>
  <si>
    <t>Total Building cost</t>
  </si>
  <si>
    <t>Total</t>
  </si>
  <si>
    <t>Total Cost (Rental) per year</t>
  </si>
  <si>
    <t>or</t>
  </si>
  <si>
    <t>Total Size ft sq.</t>
  </si>
  <si>
    <t>Bin Size - bushels</t>
  </si>
  <si>
    <t>Bin cost per bushel</t>
  </si>
  <si>
    <t>Aeration cost</t>
  </si>
  <si>
    <t>Grain Bin and Farm Building Rental Cost Planner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</si>
  <si>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This budget is only a guide and is not intended as an in-depth study of grain or storage facility planning.  Interpretation and use of this information is the responsibility of the user.  If you need help with a budget, contact a Farm Management Specialist.</t>
    </r>
  </si>
  <si>
    <t>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</si>
</sst>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&quot;$&quot;#,##0_);\(&quot;$&quot;#,##0\)"/>
    <numFmt numFmtId="165" formatCode="0.0%"/>
    <numFmt numFmtId="166" formatCode="_-&quot;$&quot;* #,##0_-;\-&quot;$&quot;* #,##0_-;_-&quot;$&quot;* &quot;-&quot;??_-;_-@_-"/>
    <numFmt numFmtId="167" formatCode="&quot;$&quot;#,##0"/>
    <numFmt numFmtId="168" formatCode="&quot;$&quot;#,##0.00"/>
    <numFmt numFmtId="169" formatCode="&quot;$&quot;#,##0.000"/>
    <numFmt numFmtId="170" formatCode="0.0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3.5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8" fontId="4" fillId="0" borderId="0">
      <alignment vertical="top"/>
    </xf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22" fillId="0" borderId="0" xfId="0" applyFont="1"/>
    <xf numFmtId="0" fontId="5" fillId="0" borderId="1" xfId="0" applyFont="1" applyBorder="1" applyProtection="1">
      <protection locked="0"/>
    </xf>
    <xf numFmtId="0" fontId="10" fillId="0" borderId="0" xfId="0" applyFont="1" applyAlignment="1">
      <alignment horizontal="left"/>
    </xf>
    <xf numFmtId="0" fontId="14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7" fontId="2" fillId="0" borderId="1" xfId="1" applyNumberFormat="1" applyFont="1" applyFill="1" applyBorder="1" applyProtection="1"/>
    <xf numFmtId="167" fontId="6" fillId="0" borderId="1" xfId="1" applyNumberFormat="1" applyFont="1" applyFill="1" applyBorder="1" applyProtection="1"/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168" fontId="2" fillId="0" borderId="0" xfId="0" applyNumberFormat="1" applyFont="1"/>
    <xf numFmtId="168" fontId="2" fillId="0" borderId="0" xfId="1" applyNumberFormat="1" applyFont="1" applyFill="1" applyProtection="1"/>
    <xf numFmtId="168" fontId="2" fillId="0" borderId="1" xfId="0" applyNumberFormat="1" applyFont="1" applyBorder="1"/>
    <xf numFmtId="169" fontId="2" fillId="0" borderId="1" xfId="1" applyNumberFormat="1" applyFont="1" applyFill="1" applyBorder="1" applyProtection="1"/>
    <xf numFmtId="169" fontId="2" fillId="0" borderId="1" xfId="0" applyNumberFormat="1" applyFont="1" applyBorder="1"/>
    <xf numFmtId="169" fontId="2" fillId="0" borderId="0" xfId="0" applyNumberFormat="1" applyFont="1"/>
    <xf numFmtId="0" fontId="2" fillId="0" borderId="1" xfId="0" applyFont="1" applyBorder="1"/>
    <xf numFmtId="168" fontId="2" fillId="0" borderId="1" xfId="1" applyNumberFormat="1" applyFont="1" applyFill="1" applyBorder="1" applyProtection="1"/>
    <xf numFmtId="3" fontId="5" fillId="0" borderId="1" xfId="0" applyNumberFormat="1" applyFont="1" applyBorder="1" applyProtection="1">
      <protection locked="0"/>
    </xf>
    <xf numFmtId="168" fontId="5" fillId="0" borderId="1" xfId="1" applyNumberFormat="1" applyFont="1" applyFill="1" applyBorder="1" applyProtection="1">
      <protection locked="0"/>
    </xf>
    <xf numFmtId="166" fontId="5" fillId="0" borderId="1" xfId="1" applyNumberFormat="1" applyFont="1" applyFill="1" applyBorder="1" applyProtection="1">
      <protection locked="0"/>
    </xf>
    <xf numFmtId="9" fontId="5" fillId="0" borderId="1" xfId="4" applyFont="1" applyFill="1" applyBorder="1" applyProtection="1">
      <protection locked="0"/>
    </xf>
    <xf numFmtId="10" fontId="5" fillId="0" borderId="1" xfId="4" applyNumberFormat="1" applyFont="1" applyFill="1" applyBorder="1" applyProtection="1">
      <protection locked="0"/>
    </xf>
    <xf numFmtId="165" fontId="5" fillId="0" borderId="1" xfId="4" applyNumberFormat="1" applyFont="1" applyFill="1" applyBorder="1" applyProtection="1">
      <protection locked="0"/>
    </xf>
    <xf numFmtId="0" fontId="2" fillId="0" borderId="0" xfId="0" applyFont="1" applyAlignment="1">
      <alignment horizontal="left" vertical="top"/>
    </xf>
    <xf numFmtId="168" fontId="8" fillId="0" borderId="0" xfId="3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Font="1"/>
    <xf numFmtId="0" fontId="25" fillId="0" borderId="0" xfId="0" applyFont="1"/>
    <xf numFmtId="0" fontId="25" fillId="0" borderId="2" xfId="0" applyFont="1" applyBorder="1"/>
    <xf numFmtId="1" fontId="25" fillId="0" borderId="0" xfId="0" applyNumberFormat="1" applyFont="1"/>
    <xf numFmtId="170" fontId="25" fillId="0" borderId="0" xfId="0" applyNumberFormat="1" applyFont="1"/>
    <xf numFmtId="168" fontId="25" fillId="0" borderId="0" xfId="0" applyNumberFormat="1" applyFont="1"/>
    <xf numFmtId="0" fontId="24" fillId="0" borderId="3" xfId="0" applyFont="1" applyBorder="1" applyAlignment="1">
      <alignment horizontal="left" vertical="center"/>
    </xf>
    <xf numFmtId="0" fontId="25" fillId="0" borderId="3" xfId="0" applyFont="1" applyBorder="1"/>
    <xf numFmtId="164" fontId="23" fillId="0" borderId="0" xfId="2" applyNumberFormat="1" applyFont="1" applyAlignment="1" applyProtection="1"/>
    <xf numFmtId="168" fontId="15" fillId="0" borderId="0" xfId="3" applyFont="1">
      <alignment vertical="top"/>
    </xf>
    <xf numFmtId="0" fontId="23" fillId="0" borderId="0" xfId="2" applyFont="1" applyProtection="1">
      <alignment vertical="top"/>
    </xf>
    <xf numFmtId="0" fontId="16" fillId="0" borderId="0" xfId="0" applyFont="1"/>
    <xf numFmtId="0" fontId="15" fillId="0" borderId="0" xfId="0" applyFont="1"/>
    <xf numFmtId="17" fontId="24" fillId="0" borderId="2" xfId="0" applyNumberFormat="1" applyFont="1" applyBorder="1" applyAlignment="1">
      <alignment horizontal="right"/>
    </xf>
    <xf numFmtId="168" fontId="8" fillId="0" borderId="0" xfId="3" applyFont="1" applyAlignment="1">
      <alignment horizontal="left" vertical="top" wrapText="1"/>
    </xf>
    <xf numFmtId="168" fontId="12" fillId="0" borderId="0" xfId="3" applyFont="1" applyAlignment="1">
      <alignment horizontal="left" vertical="top" wrapText="1"/>
    </xf>
    <xf numFmtId="0" fontId="26" fillId="2" borderId="0" xfId="0" applyFont="1" applyFill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_Farrow-Wean 500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http://www.gov.mb.ca/agriculture/contact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0</xdr:row>
      <xdr:rowOff>175260</xdr:rowOff>
    </xdr:from>
    <xdr:to>
      <xdr:col>8</xdr:col>
      <xdr:colOff>373380</xdr:colOff>
      <xdr:row>1</xdr:row>
      <xdr:rowOff>167640</xdr:rowOff>
    </xdr:to>
    <xdr:pic>
      <xdr:nvPicPr>
        <xdr:cNvPr id="1114" name="Picture 2" descr="GovMB_Logo_blk10.jpg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060" y="175260"/>
          <a:ext cx="17373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</xdr:colOff>
      <xdr:row>51</xdr:row>
      <xdr:rowOff>0</xdr:rowOff>
    </xdr:from>
    <xdr:to>
      <xdr:col>1</xdr:col>
      <xdr:colOff>1211654</xdr:colOff>
      <xdr:row>51</xdr:row>
      <xdr:rowOff>5860</xdr:rowOff>
    </xdr:to>
    <xdr:sp macro="" textlink="">
      <xdr:nvSpPr>
        <xdr:cNvPr id="5" name="TextBox 4">
          <a:hlinkClick xmlns:r="http://schemas.openxmlformats.org/officeDocument/2006/relationships" r:id="rId2" tooltip="Click here for list of MAFRD GO Office location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49" y="13455161"/>
          <a:ext cx="1571626" cy="23812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</a:rPr>
            <a:t>MAFRD GO Office</a:t>
          </a:r>
          <a:endParaRPr lang="en-CA" sz="1000" b="1"/>
        </a:p>
      </xdr:txBody>
    </xdr:sp>
    <xdr:clientData/>
  </xdr:twoCellAnchor>
  <xdr:twoCellAnchor editAs="oneCell">
    <xdr:from>
      <xdr:col>1</xdr:col>
      <xdr:colOff>1552575</xdr:colOff>
      <xdr:row>53</xdr:row>
      <xdr:rowOff>57150</xdr:rowOff>
    </xdr:from>
    <xdr:to>
      <xdr:col>6</xdr:col>
      <xdr:colOff>152400</xdr:colOff>
      <xdr:row>58</xdr:row>
      <xdr:rowOff>16426</xdr:rowOff>
    </xdr:to>
    <xdr:pic>
      <xdr:nvPicPr>
        <xdr:cNvPr id="7" name="Picture 6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87000"/>
          <a:ext cx="3838575" cy="854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zoomScaleNormal="100" workbookViewId="0"/>
  </sheetViews>
  <sheetFormatPr defaultColWidth="9.08984375" defaultRowHeight="15.5" x14ac:dyDescent="0.35"/>
  <cols>
    <col min="1" max="1" width="6.08984375" style="1" customWidth="1"/>
    <col min="2" max="2" width="26.6328125" style="1" customWidth="1"/>
    <col min="3" max="3" width="11.54296875" style="1" customWidth="1"/>
    <col min="4" max="4" width="12.453125" style="1" customWidth="1"/>
    <col min="5" max="5" width="15.453125" style="1" customWidth="1"/>
    <col min="6" max="6" width="12.453125" style="1" customWidth="1"/>
    <col min="7" max="7" width="10.90625" style="1" customWidth="1"/>
    <col min="8" max="16384" width="9.08984375" style="1"/>
  </cols>
  <sheetData>
    <row r="1" spans="1:9" customFormat="1" ht="27" customHeight="1" x14ac:dyDescent="0.3">
      <c r="A1" s="2"/>
      <c r="B1" s="2"/>
      <c r="C1" s="3"/>
      <c r="D1" s="3"/>
      <c r="E1" s="3"/>
      <c r="F1" s="3"/>
    </row>
    <row r="2" spans="1:9" customFormat="1" ht="27.5" x14ac:dyDescent="0.55000000000000004">
      <c r="A2" s="4" t="s">
        <v>17</v>
      </c>
      <c r="B2" s="2"/>
      <c r="C2" s="3"/>
      <c r="D2" s="3"/>
      <c r="E2" s="3"/>
      <c r="F2" s="3"/>
    </row>
    <row r="3" spans="1:9" customFormat="1" ht="17.5" x14ac:dyDescent="0.4">
      <c r="A3" s="5" t="s">
        <v>31</v>
      </c>
      <c r="B3" s="2"/>
      <c r="C3" s="3"/>
      <c r="D3" s="3"/>
      <c r="H3" s="6" t="s">
        <v>18</v>
      </c>
      <c r="I3" s="7">
        <f ca="1">TODAY()</f>
        <v>45279</v>
      </c>
    </row>
    <row r="4" spans="1:9" customFormat="1" ht="7.5" customHeight="1" x14ac:dyDescent="0.4">
      <c r="A4" s="8"/>
      <c r="B4" s="2"/>
      <c r="C4" s="3"/>
      <c r="D4" s="3"/>
      <c r="H4" s="6"/>
      <c r="I4" s="7"/>
    </row>
    <row r="5" spans="1:9" x14ac:dyDescent="0.35">
      <c r="A5" s="10" t="s">
        <v>19</v>
      </c>
    </row>
    <row r="6" spans="1:9" x14ac:dyDescent="0.35">
      <c r="A6" s="55" t="s">
        <v>20</v>
      </c>
      <c r="B6" s="55"/>
      <c r="C6" s="55"/>
      <c r="D6" s="55"/>
      <c r="E6" s="55"/>
      <c r="F6" s="55"/>
      <c r="G6" s="55"/>
      <c r="H6" s="55"/>
      <c r="I6" s="55"/>
    </row>
    <row r="7" spans="1:9" x14ac:dyDescent="0.35">
      <c r="A7" s="12" t="s">
        <v>13</v>
      </c>
      <c r="E7" s="12"/>
    </row>
    <row r="8" spans="1:9" x14ac:dyDescent="0.35">
      <c r="B8" s="13" t="s">
        <v>28</v>
      </c>
      <c r="C8" s="29">
        <v>17000</v>
      </c>
      <c r="D8" s="14"/>
      <c r="F8" s="15"/>
      <c r="G8" s="12"/>
    </row>
    <row r="9" spans="1:9" x14ac:dyDescent="0.35">
      <c r="B9" s="1" t="s">
        <v>29</v>
      </c>
      <c r="C9" s="30">
        <v>3</v>
      </c>
      <c r="D9" s="16"/>
    </row>
    <row r="10" spans="1:9" x14ac:dyDescent="0.35">
      <c r="B10" s="1" t="s">
        <v>30</v>
      </c>
      <c r="C10" s="31">
        <v>0</v>
      </c>
      <c r="D10" s="15" t="s">
        <v>24</v>
      </c>
      <c r="E10" s="17">
        <f>SUM(C8*C9+C10)</f>
        <v>51000</v>
      </c>
    </row>
    <row r="11" spans="1:9" x14ac:dyDescent="0.35">
      <c r="B11" s="1" t="s">
        <v>0</v>
      </c>
      <c r="E11" s="9">
        <v>20</v>
      </c>
    </row>
    <row r="12" spans="1:9" x14ac:dyDescent="0.35">
      <c r="B12" s="1" t="str">
        <f>"Salvage value "&amp;E11&amp;" years"</f>
        <v>Salvage value 20 years</v>
      </c>
      <c r="D12" s="32">
        <v>0.1</v>
      </c>
      <c r="E12" s="18">
        <f>E10*D12</f>
        <v>5100</v>
      </c>
    </row>
    <row r="13" spans="1:9" x14ac:dyDescent="0.35">
      <c r="B13" s="1" t="s">
        <v>1</v>
      </c>
      <c r="E13" s="33">
        <v>0.03</v>
      </c>
    </row>
    <row r="14" spans="1:9" x14ac:dyDescent="0.35">
      <c r="B14" s="1" t="s">
        <v>3</v>
      </c>
      <c r="E14" s="34">
        <v>0.02</v>
      </c>
    </row>
    <row r="15" spans="1:9" x14ac:dyDescent="0.35">
      <c r="B15" s="1" t="s">
        <v>2</v>
      </c>
      <c r="E15" s="34">
        <v>5.0000000000000001E-3</v>
      </c>
    </row>
    <row r="16" spans="1:9" x14ac:dyDescent="0.35">
      <c r="B16" s="1" t="s">
        <v>4</v>
      </c>
      <c r="E16" s="34">
        <v>5.0000000000000001E-3</v>
      </c>
    </row>
    <row r="17" spans="1:9" x14ac:dyDescent="0.35">
      <c r="B17" s="1" t="s">
        <v>11</v>
      </c>
      <c r="E17" s="31">
        <v>0</v>
      </c>
    </row>
    <row r="18" spans="1:9" ht="7.5" customHeight="1" x14ac:dyDescent="0.35"/>
    <row r="19" spans="1:9" x14ac:dyDescent="0.35">
      <c r="A19" s="35" t="s">
        <v>10</v>
      </c>
      <c r="C19" s="19"/>
      <c r="D19" s="19"/>
      <c r="E19" s="20" t="s">
        <v>16</v>
      </c>
    </row>
    <row r="20" spans="1:9" x14ac:dyDescent="0.35">
      <c r="B20" s="1" t="s">
        <v>5</v>
      </c>
      <c r="E20" s="21">
        <f>SUM(E10-E12)/E11</f>
        <v>2295</v>
      </c>
    </row>
    <row r="21" spans="1:9" x14ac:dyDescent="0.35">
      <c r="B21" s="1" t="s">
        <v>6</v>
      </c>
      <c r="E21" s="22">
        <f>SUM((E10+E12)/2)*E13</f>
        <v>841.5</v>
      </c>
    </row>
    <row r="22" spans="1:9" x14ac:dyDescent="0.35">
      <c r="B22" s="1" t="s">
        <v>7</v>
      </c>
      <c r="E22" s="21">
        <f>E10*E14</f>
        <v>1020</v>
      </c>
    </row>
    <row r="23" spans="1:9" x14ac:dyDescent="0.35">
      <c r="B23" s="1" t="s">
        <v>8</v>
      </c>
      <c r="E23" s="21">
        <f>E10*E15</f>
        <v>255</v>
      </c>
    </row>
    <row r="24" spans="1:9" x14ac:dyDescent="0.35">
      <c r="B24" s="1" t="s">
        <v>9</v>
      </c>
      <c r="E24" s="21">
        <f>E10*E16</f>
        <v>255</v>
      </c>
    </row>
    <row r="25" spans="1:9" x14ac:dyDescent="0.35">
      <c r="B25" s="1" t="s">
        <v>11</v>
      </c>
      <c r="E25" s="22">
        <f>E17</f>
        <v>0</v>
      </c>
    </row>
    <row r="26" spans="1:9" x14ac:dyDescent="0.35">
      <c r="A26" s="12" t="s">
        <v>25</v>
      </c>
      <c r="E26" s="23">
        <f>SUM(E20:E25)</f>
        <v>4666.5</v>
      </c>
      <c r="F26" s="16" t="s">
        <v>26</v>
      </c>
      <c r="G26" s="24">
        <f>E26/C8</f>
        <v>0.27450000000000002</v>
      </c>
      <c r="H26" s="12" t="s">
        <v>15</v>
      </c>
    </row>
    <row r="27" spans="1:9" x14ac:dyDescent="0.35">
      <c r="G27" s="25">
        <f>G26/12</f>
        <v>2.2875000000000003E-2</v>
      </c>
      <c r="H27" s="12" t="s">
        <v>14</v>
      </c>
    </row>
    <row r="28" spans="1:9" ht="7.5" customHeight="1" x14ac:dyDescent="0.35">
      <c r="G28" s="26"/>
      <c r="H28" s="12"/>
    </row>
    <row r="29" spans="1:9" x14ac:dyDescent="0.35">
      <c r="A29" s="55" t="s">
        <v>22</v>
      </c>
      <c r="B29" s="55"/>
      <c r="C29" s="55"/>
      <c r="D29" s="55"/>
      <c r="E29" s="55"/>
      <c r="F29" s="55"/>
      <c r="G29" s="55"/>
      <c r="H29" s="55"/>
      <c r="I29" s="55"/>
    </row>
    <row r="30" spans="1:9" x14ac:dyDescent="0.35">
      <c r="A30" s="12" t="s">
        <v>13</v>
      </c>
      <c r="E30" s="12"/>
    </row>
    <row r="31" spans="1:9" x14ac:dyDescent="0.35">
      <c r="B31" s="1" t="s">
        <v>21</v>
      </c>
      <c r="C31" s="9">
        <v>50</v>
      </c>
      <c r="D31" s="9">
        <v>100</v>
      </c>
      <c r="F31" s="15" t="s">
        <v>27</v>
      </c>
      <c r="G31" s="27">
        <f>C31*D31</f>
        <v>5000</v>
      </c>
    </row>
    <row r="32" spans="1:9" x14ac:dyDescent="0.35">
      <c r="B32" s="1" t="s">
        <v>23</v>
      </c>
      <c r="E32" s="31">
        <v>100000</v>
      </c>
    </row>
    <row r="33" spans="1:8" x14ac:dyDescent="0.35">
      <c r="B33" s="1" t="s">
        <v>0</v>
      </c>
      <c r="E33" s="9">
        <v>20</v>
      </c>
    </row>
    <row r="34" spans="1:8" x14ac:dyDescent="0.35">
      <c r="B34" s="1" t="str">
        <f>"Salvage value "&amp;E33&amp;" years"</f>
        <v>Salvage value 20 years</v>
      </c>
      <c r="D34" s="32">
        <v>0.1</v>
      </c>
      <c r="E34" s="18">
        <f>E32*D34</f>
        <v>10000</v>
      </c>
    </row>
    <row r="35" spans="1:8" x14ac:dyDescent="0.35">
      <c r="B35" s="1" t="s">
        <v>1</v>
      </c>
      <c r="E35" s="33">
        <v>0.03</v>
      </c>
    </row>
    <row r="36" spans="1:8" x14ac:dyDescent="0.35">
      <c r="B36" s="1" t="s">
        <v>3</v>
      </c>
      <c r="E36" s="34">
        <v>5.0000000000000001E-3</v>
      </c>
    </row>
    <row r="37" spans="1:8" x14ac:dyDescent="0.35">
      <c r="B37" s="1" t="s">
        <v>2</v>
      </c>
      <c r="E37" s="34">
        <v>5.0000000000000001E-3</v>
      </c>
    </row>
    <row r="38" spans="1:8" x14ac:dyDescent="0.35">
      <c r="B38" s="1" t="s">
        <v>4</v>
      </c>
      <c r="E38" s="34">
        <v>5.0000000000000001E-3</v>
      </c>
    </row>
    <row r="39" spans="1:8" x14ac:dyDescent="0.35">
      <c r="B39" s="1" t="s">
        <v>11</v>
      </c>
      <c r="E39" s="31">
        <v>0</v>
      </c>
    </row>
    <row r="40" spans="1:8" ht="7.5" customHeight="1" x14ac:dyDescent="0.35"/>
    <row r="41" spans="1:8" x14ac:dyDescent="0.35">
      <c r="A41" s="35" t="s">
        <v>10</v>
      </c>
      <c r="C41" s="19"/>
      <c r="D41" s="19"/>
      <c r="E41" s="20" t="s">
        <v>16</v>
      </c>
    </row>
    <row r="42" spans="1:8" x14ac:dyDescent="0.35">
      <c r="B42" s="1" t="s">
        <v>5</v>
      </c>
      <c r="E42" s="21">
        <f>SUM(E32-E34)/E33</f>
        <v>4500</v>
      </c>
    </row>
    <row r="43" spans="1:8" x14ac:dyDescent="0.35">
      <c r="B43" s="1" t="s">
        <v>6</v>
      </c>
      <c r="E43" s="22">
        <f>SUM((E32+E34)/2)*E35</f>
        <v>1650</v>
      </c>
    </row>
    <row r="44" spans="1:8" x14ac:dyDescent="0.35">
      <c r="B44" s="1" t="s">
        <v>7</v>
      </c>
      <c r="E44" s="21">
        <f>E32*E36</f>
        <v>500</v>
      </c>
    </row>
    <row r="45" spans="1:8" x14ac:dyDescent="0.35">
      <c r="B45" s="1" t="s">
        <v>8</v>
      </c>
      <c r="E45" s="21">
        <f>E32*E37</f>
        <v>500</v>
      </c>
    </row>
    <row r="46" spans="1:8" x14ac:dyDescent="0.35">
      <c r="B46" s="1" t="s">
        <v>9</v>
      </c>
      <c r="E46" s="21">
        <f>E32*E38</f>
        <v>500</v>
      </c>
    </row>
    <row r="47" spans="1:8" x14ac:dyDescent="0.35">
      <c r="B47" s="1" t="s">
        <v>11</v>
      </c>
      <c r="E47" s="22">
        <f>E39</f>
        <v>0</v>
      </c>
    </row>
    <row r="48" spans="1:8" x14ac:dyDescent="0.35">
      <c r="A48" s="12" t="s">
        <v>25</v>
      </c>
      <c r="E48" s="23">
        <f>SUM(E42:E47)</f>
        <v>7650</v>
      </c>
      <c r="F48" s="16" t="s">
        <v>26</v>
      </c>
      <c r="G48" s="28">
        <f>IF(C31=0,0,E48/G31)</f>
        <v>1.53</v>
      </c>
      <c r="H48" s="12" t="s">
        <v>12</v>
      </c>
    </row>
    <row r="49" spans="1:16" ht="7.5" customHeight="1" x14ac:dyDescent="0.35"/>
    <row r="50" spans="1:16" s="11" customFormat="1" ht="15" customHeight="1" x14ac:dyDescent="0.4">
      <c r="A50" s="53" t="s">
        <v>32</v>
      </c>
      <c r="B50" s="54"/>
      <c r="C50" s="54"/>
      <c r="D50" s="54"/>
      <c r="E50" s="54"/>
      <c r="F50" s="54"/>
      <c r="G50" s="54"/>
      <c r="H50" s="54"/>
      <c r="I50" s="54"/>
    </row>
    <row r="51" spans="1:16" s="11" customFormat="1" ht="15" customHeight="1" x14ac:dyDescent="0.4">
      <c r="A51" s="54"/>
      <c r="B51" s="54"/>
      <c r="C51" s="54"/>
      <c r="D51" s="54"/>
      <c r="E51" s="54"/>
      <c r="F51" s="54"/>
      <c r="G51" s="54"/>
      <c r="H51" s="54"/>
      <c r="I51" s="54"/>
    </row>
    <row r="52" spans="1:16" customFormat="1" ht="8.15" customHeight="1" x14ac:dyDescent="0.3">
      <c r="A52" s="37"/>
      <c r="B52" s="38"/>
      <c r="C52" s="38"/>
      <c r="D52" s="38"/>
      <c r="E52" s="38"/>
      <c r="F52" s="38"/>
    </row>
    <row r="53" spans="1:16" s="40" customFormat="1" ht="14.4" customHeight="1" x14ac:dyDescent="0.3">
      <c r="A53" s="39"/>
      <c r="B53" s="39"/>
      <c r="C53" s="39"/>
      <c r="E53" s="41"/>
      <c r="F53" s="41"/>
      <c r="G53" s="41"/>
      <c r="H53" s="41"/>
      <c r="I53" s="52" t="s">
        <v>33</v>
      </c>
      <c r="K53" s="42"/>
      <c r="L53" s="42"/>
      <c r="N53" s="43"/>
      <c r="O53" s="44"/>
      <c r="P53" s="44"/>
    </row>
    <row r="54" spans="1:16" s="40" customFormat="1" ht="18.75" customHeight="1" x14ac:dyDescent="0.3">
      <c r="A54" s="45"/>
      <c r="B54" s="46"/>
      <c r="C54" s="46"/>
      <c r="D54" s="46"/>
      <c r="N54" s="43"/>
      <c r="O54" s="44"/>
      <c r="P54" s="44"/>
    </row>
    <row r="55" spans="1:16" s="48" customFormat="1" ht="7.5" customHeight="1" x14ac:dyDescent="0.25">
      <c r="A55" s="36"/>
      <c r="C55" s="36"/>
    </row>
    <row r="56" spans="1:16" s="50" customFormat="1" ht="14" x14ac:dyDescent="0.3">
      <c r="A56" s="49"/>
      <c r="C56" s="47"/>
    </row>
    <row r="57" spans="1:16" s="51" customFormat="1" ht="14" x14ac:dyDescent="0.3">
      <c r="A57" s="36"/>
      <c r="C57" s="36"/>
    </row>
  </sheetData>
  <sheetProtection algorithmName="SHA-512" hashValue="KTKIObvjyYazwf7Iyn9pH2Wtvem4bHjtqwewHdHcOjHadAVn2UL/o9mptezyEaSxDLgNlngOJVZMAOslNPuCfQ==" saltValue="QXoMcDked9yYXxGLrkZ3Tg==" spinCount="100000" sheet="1" objects="1" scenarios="1"/>
  <mergeCells count="3">
    <mergeCell ref="A50:I51"/>
    <mergeCell ref="A29:I29"/>
    <mergeCell ref="A6:I6"/>
  </mergeCells>
  <phoneticPr fontId="0" type="noConversion"/>
  <pageMargins left="0.74803149606299213" right="0.74803149606299213" top="0.98425196850393704" bottom="0.98425196850393704" header="0.51181102362204722" footer="0.51181102362204722"/>
  <pageSetup scale="78" orientation="portrait" r:id="rId1"/>
  <headerFooter alignWithMargins="0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375AC-2E05-4D6A-BCFA-1B05DC71C29C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C94A17-B389-43B8-B250-3911F8E74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B69CF-6A0E-41AF-8B6C-6E94271CF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Grain Bin and Farm Building Rental Cost Planner</dc:title>
  <dc:creator>Government of Manitoba</dc:creator>
  <cp:lastModifiedBy>Mashinini, Khosi (ARD)</cp:lastModifiedBy>
  <cp:lastPrinted>2023-12-19T16:10:09Z</cp:lastPrinted>
  <dcterms:created xsi:type="dcterms:W3CDTF">2002-10-29T20:11:25Z</dcterms:created>
  <dcterms:modified xsi:type="dcterms:W3CDTF">2023-12-19T17:34:55Z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